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tabRatio="860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8" i="4" l="1"/>
  <c r="S34" i="4"/>
  <c r="S30" i="4"/>
  <c r="S26" i="4"/>
  <c r="S22" i="4"/>
  <c r="S40" i="4"/>
  <c r="S36" i="4"/>
  <c r="S32" i="4"/>
  <c r="S28" i="4"/>
  <c r="S24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K112" i="4"/>
  <c r="K122" i="4"/>
  <c r="K118" i="4"/>
  <c r="K116" i="4"/>
  <c r="K114" i="4"/>
  <c r="S65" i="4"/>
  <c r="S67" i="4"/>
  <c r="S63" i="4"/>
  <c r="S77" i="4"/>
  <c r="S86" i="4"/>
  <c r="K115" i="4"/>
  <c r="K113" i="4"/>
  <c r="S98" i="4"/>
  <c r="S96" i="4"/>
  <c r="S94" i="4"/>
  <c r="S82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AY16" i="6" s="1"/>
  <c r="W16" i="6"/>
  <c r="X16" i="6"/>
  <c r="AV16" i="6" s="1"/>
  <c r="Y16" i="6"/>
  <c r="Z16" i="6"/>
  <c r="AX16" i="6" s="1"/>
  <c r="AA16" i="6"/>
  <c r="AB16" i="6"/>
  <c r="AH16" i="6"/>
  <c r="AN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21" i="6" l="1"/>
  <c r="AU29" i="6"/>
  <c r="AU17" i="6"/>
  <c r="AW16" i="6"/>
  <c r="AW33" i="6"/>
  <c r="AX29" i="6"/>
  <c r="AU37" i="6"/>
  <c r="AW35" i="6"/>
  <c r="AW31" i="6"/>
  <c r="AY29" i="6"/>
  <c r="AV26" i="6"/>
  <c r="AU23" i="6"/>
  <c r="AV38" i="6"/>
  <c r="AV34" i="6"/>
  <c r="AV30" i="6"/>
  <c r="AV25" i="6"/>
  <c r="AY23" i="6"/>
  <c r="BD15" i="8"/>
  <c r="AW37" i="6"/>
  <c r="AV36" i="6"/>
  <c r="AV32" i="6"/>
  <c r="AX28" i="6"/>
  <c r="AV27" i="6"/>
  <c r="AW27" i="6"/>
  <c r="AX25" i="6"/>
  <c r="AW23" i="6"/>
  <c r="AX35" i="6"/>
  <c r="AX34" i="6"/>
  <c r="AX33" i="6"/>
  <c r="AV29" i="6"/>
  <c r="AT29" i="6" s="1"/>
  <c r="AX37" i="6"/>
  <c r="AX36" i="6"/>
  <c r="AY37" i="6"/>
  <c r="AV37" i="6"/>
  <c r="AV35" i="6"/>
  <c r="AV33" i="6"/>
  <c r="AX27" i="6"/>
  <c r="AV24" i="6"/>
  <c r="AV19" i="6"/>
  <c r="BG32" i="8"/>
  <c r="BE19" i="8"/>
  <c r="BE17" i="8"/>
  <c r="BE16" i="8"/>
  <c r="Y37" i="8"/>
  <c r="Y36" i="8"/>
  <c r="Y35" i="8"/>
  <c r="Y34" i="8"/>
  <c r="Y33" i="8"/>
  <c r="BC19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BC35" i="8"/>
  <c r="BC25" i="8"/>
  <c r="BF30" i="8"/>
  <c r="BF15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BD28" i="8"/>
  <c r="BD36" i="8"/>
  <c r="BD34" i="8"/>
  <c r="BC33" i="8"/>
  <c r="BE31" i="8"/>
  <c r="BE15" i="8"/>
  <c r="BC15" i="8"/>
  <c r="BA15" i="8" s="1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T25" i="6" s="1"/>
  <c r="AU25" i="6"/>
  <c r="AY24" i="6"/>
  <c r="AW24" i="6"/>
  <c r="AY38" i="6"/>
  <c r="AW38" i="6"/>
  <c r="V37" i="6"/>
  <c r="AY36" i="6"/>
  <c r="AW36" i="6"/>
  <c r="V35" i="6"/>
  <c r="AY35" i="6"/>
  <c r="AU35" i="6"/>
  <c r="AT35" i="6" s="1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27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B35" i="8"/>
  <c r="BB33" i="8"/>
  <c r="BB31" i="8"/>
  <c r="BA31" i="8" s="1"/>
  <c r="BB29" i="8"/>
  <c r="P35" i="6"/>
  <c r="P33" i="6"/>
  <c r="P31" i="6"/>
  <c r="P29" i="6"/>
  <c r="V27" i="6"/>
  <c r="V25" i="6"/>
  <c r="P37" i="6"/>
  <c r="AU38" i="6"/>
  <c r="AU36" i="6"/>
  <c r="AU34" i="6"/>
  <c r="AT34" i="6" s="1"/>
  <c r="AU32" i="6"/>
  <c r="AT32" i="6" s="1"/>
  <c r="AU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7" i="6" l="1"/>
  <c r="AT28" i="6"/>
  <c r="AT36" i="6"/>
  <c r="BA35" i="8"/>
  <c r="BA29" i="8"/>
  <c r="AT33" i="6"/>
  <c r="AT20" i="6"/>
  <c r="AT37" i="6"/>
  <c r="AT23" i="6"/>
  <c r="AT31" i="6"/>
  <c r="AT22" i="6"/>
  <c r="AT30" i="6"/>
  <c r="AT38" i="6"/>
  <c r="BA37" i="8"/>
  <c r="BA20" i="8"/>
  <c r="BA24" i="8"/>
  <c r="BA16" i="8"/>
  <c r="BA36" i="8"/>
  <c r="AT24" i="6"/>
  <c r="AT26" i="6"/>
  <c r="BA33" i="8"/>
  <c r="BA19" i="8"/>
  <c r="BA23" i="8"/>
  <c r="BA25" i="8"/>
  <c r="BA26" i="8"/>
  <c r="BA30" i="8"/>
  <c r="BA17" i="8"/>
  <c r="BA21" i="8"/>
  <c r="BA28" i="8"/>
  <c r="BA18" i="8"/>
  <c r="BA22" i="8"/>
  <c r="BA32" i="8"/>
  <c r="BA34" i="8"/>
  <c r="BA27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L49" i="9" s="1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V50" i="9" s="1"/>
  <c r="T47" i="9"/>
  <c r="T50" i="9" s="1"/>
  <c r="S47" i="9"/>
  <c r="S50" i="9" s="1"/>
  <c r="R47" i="9"/>
  <c r="R50" i="9" s="1"/>
  <c r="Q47" i="9"/>
  <c r="Q50" i="9" s="1"/>
  <c r="P47" i="9"/>
  <c r="N47" i="9"/>
  <c r="N50" i="9" s="1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P49" i="9" s="1"/>
  <c r="N46" i="9"/>
  <c r="N49" i="9" s="1"/>
  <c r="F46" i="9"/>
  <c r="E46" i="9"/>
  <c r="E49" i="9" s="1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M29" i="9" s="1"/>
  <c r="O28" i="9"/>
  <c r="E50" i="9"/>
  <c r="R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K7" i="9" s="1"/>
  <c r="U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BF55" i="8" s="1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BB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B47" i="8" s="1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BF44" i="8" s="1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BD43" i="8" s="1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BB40" i="8" s="1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BD38" i="8" s="1"/>
  <c r="AA38" i="8"/>
  <c r="BC38" i="8" s="1"/>
  <c r="Z38" i="8"/>
  <c r="BB38" i="8" s="1"/>
  <c r="AE14" i="8"/>
  <c r="AD14" i="8"/>
  <c r="AC14" i="8"/>
  <c r="AB14" i="8"/>
  <c r="BD14" i="8" s="1"/>
  <c r="AA14" i="8"/>
  <c r="Z14" i="8"/>
  <c r="AE13" i="8"/>
  <c r="AD13" i="8"/>
  <c r="AC13" i="8"/>
  <c r="AB13" i="8"/>
  <c r="BD13" i="8" s="1"/>
  <c r="AA13" i="8"/>
  <c r="BC13" i="8" s="1"/>
  <c r="Z13" i="8"/>
  <c r="BB13" i="8" s="1"/>
  <c r="AE12" i="8"/>
  <c r="AD12" i="8"/>
  <c r="AC12" i="8"/>
  <c r="AB12" i="8"/>
  <c r="AA12" i="8"/>
  <c r="Z12" i="8"/>
  <c r="AE11" i="8"/>
  <c r="AD11" i="8"/>
  <c r="AC11" i="8"/>
  <c r="AB11" i="8"/>
  <c r="AA11" i="8"/>
  <c r="BC11" i="8" s="1"/>
  <c r="Z11" i="8"/>
  <c r="AE10" i="8"/>
  <c r="BG10" i="8" s="1"/>
  <c r="AD10" i="8"/>
  <c r="AC10" i="8"/>
  <c r="AB10" i="8"/>
  <c r="BD10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AH9" i="8"/>
  <c r="Q9" i="8"/>
  <c r="P9" i="8"/>
  <c r="O9" i="8"/>
  <c r="N9" i="8"/>
  <c r="M9" i="8"/>
  <c r="L9" i="8"/>
  <c r="AN55" i="6"/>
  <c r="AH55" i="6"/>
  <c r="AB55" i="6"/>
  <c r="AA55" i="6"/>
  <c r="AY55" i="6" s="1"/>
  <c r="Z55" i="6"/>
  <c r="Y55" i="6"/>
  <c r="AW55" i="6" s="1"/>
  <c r="X55" i="6"/>
  <c r="AV55" i="6" s="1"/>
  <c r="W55" i="6"/>
  <c r="J55" i="6"/>
  <c r="D55" i="6"/>
  <c r="AN54" i="6"/>
  <c r="AH54" i="6"/>
  <c r="AB54" i="6"/>
  <c r="AA54" i="6"/>
  <c r="Z54" i="6"/>
  <c r="AX54" i="6" s="1"/>
  <c r="Y54" i="6"/>
  <c r="AW54" i="6" s="1"/>
  <c r="X54" i="6"/>
  <c r="W54" i="6"/>
  <c r="AU54" i="6" s="1"/>
  <c r="J54" i="6"/>
  <c r="D54" i="6"/>
  <c r="AN53" i="6"/>
  <c r="AH53" i="6"/>
  <c r="AB53" i="6"/>
  <c r="AA53" i="6"/>
  <c r="Z53" i="6"/>
  <c r="Y53" i="6"/>
  <c r="AW53" i="6" s="1"/>
  <c r="X53" i="6"/>
  <c r="W53" i="6"/>
  <c r="AU53" i="6" s="1"/>
  <c r="P53" i="6"/>
  <c r="J53" i="6"/>
  <c r="D53" i="6"/>
  <c r="AN52" i="6"/>
  <c r="AH52" i="6"/>
  <c r="AB52" i="6"/>
  <c r="AA52" i="6"/>
  <c r="AY52" i="6" s="1"/>
  <c r="Z52" i="6"/>
  <c r="AX52" i="6" s="1"/>
  <c r="Y52" i="6"/>
  <c r="AW52" i="6" s="1"/>
  <c r="X52" i="6"/>
  <c r="W52" i="6"/>
  <c r="AU52" i="6" s="1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AW50" i="6" s="1"/>
  <c r="X50" i="6"/>
  <c r="AV50" i="6" s="1"/>
  <c r="W50" i="6"/>
  <c r="AU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AY48" i="6" s="1"/>
  <c r="Z48" i="6"/>
  <c r="AX48" i="6" s="1"/>
  <c r="Y48" i="6"/>
  <c r="X48" i="6"/>
  <c r="AV48" i="6" s="1"/>
  <c r="W48" i="6"/>
  <c r="J48" i="6"/>
  <c r="D48" i="6"/>
  <c r="AN47" i="6"/>
  <c r="AH47" i="6"/>
  <c r="AB47" i="6"/>
  <c r="AA47" i="6"/>
  <c r="Z47" i="6"/>
  <c r="AX47" i="6" s="1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AW46" i="6" s="1"/>
  <c r="X46" i="6"/>
  <c r="AV46" i="6" s="1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AU45" i="6" s="1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AV44" i="6" s="1"/>
  <c r="W44" i="6"/>
  <c r="J44" i="6"/>
  <c r="D44" i="6"/>
  <c r="AN43" i="6"/>
  <c r="AH43" i="6"/>
  <c r="AB43" i="6"/>
  <c r="AA43" i="6"/>
  <c r="AY43" i="6" s="1"/>
  <c r="Z43" i="6"/>
  <c r="AX43" i="6" s="1"/>
  <c r="Y43" i="6"/>
  <c r="AW43" i="6" s="1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AY40" i="6" s="1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AX39" i="6" s="1"/>
  <c r="Y39" i="6"/>
  <c r="X39" i="6"/>
  <c r="AV39" i="6" s="1"/>
  <c r="W39" i="6"/>
  <c r="AU39" i="6" s="1"/>
  <c r="J39" i="6"/>
  <c r="D39" i="6"/>
  <c r="AN15" i="6"/>
  <c r="AH15" i="6"/>
  <c r="AB15" i="6"/>
  <c r="AA15" i="6"/>
  <c r="AY15" i="6" s="1"/>
  <c r="Z15" i="6"/>
  <c r="AX15" i="6" s="1"/>
  <c r="Y15" i="6"/>
  <c r="X15" i="6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Z9" i="6"/>
  <c r="AX9" i="6" s="1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N12" i="9"/>
  <c r="BB50" i="8"/>
  <c r="BC53" i="8"/>
  <c r="K28" i="9"/>
  <c r="M28" i="9" s="1"/>
  <c r="N18" i="9"/>
  <c r="K18" i="9" s="1"/>
  <c r="L21" i="9"/>
  <c r="BC46" i="8"/>
  <c r="BB52" i="8"/>
  <c r="BC54" i="8"/>
  <c r="N15" i="9"/>
  <c r="K15" i="9" s="1"/>
  <c r="Q49" i="9"/>
  <c r="BD11" i="8"/>
  <c r="BB45" i="8"/>
  <c r="BD40" i="8"/>
  <c r="BF40" i="8"/>
  <c r="D50" i="9"/>
  <c r="BE40" i="8"/>
  <c r="BD48" i="8"/>
  <c r="BF48" i="8"/>
  <c r="BF49" i="8"/>
  <c r="BG49" i="8"/>
  <c r="D49" i="9"/>
  <c r="BB14" i="8"/>
  <c r="BD41" i="8"/>
  <c r="BF41" i="8"/>
  <c r="BG41" i="8"/>
  <c r="BC42" i="8"/>
  <c r="BE42" i="8"/>
  <c r="BF43" i="8"/>
  <c r="BG43" i="8"/>
  <c r="BE46" i="8"/>
  <c r="BD47" i="8"/>
  <c r="BF47" i="8"/>
  <c r="BG47" i="8"/>
  <c r="BB46" i="8"/>
  <c r="L50" i="9"/>
  <c r="F49" i="9"/>
  <c r="M8" i="9"/>
  <c r="U20" i="9"/>
  <c r="M34" i="9"/>
  <c r="C8" i="7"/>
  <c r="AY45" i="6"/>
  <c r="AW45" i="6"/>
  <c r="AY41" i="6"/>
  <c r="AW41" i="6"/>
  <c r="AW39" i="6"/>
  <c r="AW15" i="6"/>
  <c r="V49" i="6"/>
  <c r="AU15" i="6"/>
  <c r="AY53" i="6"/>
  <c r="H48" i="9"/>
  <c r="H51" i="9" s="1"/>
  <c r="AU40" i="6"/>
  <c r="AX53" i="6"/>
  <c r="AV53" i="6"/>
  <c r="P52" i="6"/>
  <c r="P46" i="6"/>
  <c r="AX42" i="6"/>
  <c r="AV15" i="6"/>
  <c r="P13" i="6"/>
  <c r="P14" i="6"/>
  <c r="P43" i="6"/>
  <c r="P54" i="6"/>
  <c r="P41" i="6"/>
  <c r="P40" i="6"/>
  <c r="AV42" i="6"/>
  <c r="K10" i="9"/>
  <c r="U10" i="9" s="1"/>
  <c r="K37" i="9"/>
  <c r="U37" i="9" s="1"/>
  <c r="U8" i="9"/>
  <c r="BB53" i="8"/>
  <c r="BC39" i="8"/>
  <c r="I49" i="9"/>
  <c r="AV52" i="6"/>
  <c r="AU44" i="6"/>
  <c r="P15" i="6"/>
  <c r="R8" i="6"/>
  <c r="BE55" i="8"/>
  <c r="AX55" i="6"/>
  <c r="P55" i="6"/>
  <c r="P12" i="6"/>
  <c r="AW14" i="6"/>
  <c r="P51" i="6"/>
  <c r="AV51" i="6"/>
  <c r="AW49" i="6"/>
  <c r="AW48" i="6"/>
  <c r="S8" i="6"/>
  <c r="P48" i="6"/>
  <c r="AD9" i="8"/>
  <c r="P44" i="6"/>
  <c r="X8" i="7"/>
  <c r="P49" i="6"/>
  <c r="AU10" i="6"/>
  <c r="AY47" i="6"/>
  <c r="T8" i="6"/>
  <c r="BC45" i="8"/>
  <c r="M35" i="9"/>
  <c r="U41" i="9"/>
  <c r="BB43" i="8"/>
  <c r="BB41" i="8"/>
  <c r="BF45" i="8"/>
  <c r="BD52" i="8"/>
  <c r="AU42" i="6"/>
  <c r="AU48" i="6"/>
  <c r="U34" i="9"/>
  <c r="AU47" i="6"/>
  <c r="AU41" i="6"/>
  <c r="AX14" i="6"/>
  <c r="AX13" i="6"/>
  <c r="BF54" i="8"/>
  <c r="BF51" i="8"/>
  <c r="V45" i="6"/>
  <c r="P42" i="6"/>
  <c r="AX40" i="6"/>
  <c r="AW9" i="6"/>
  <c r="BD55" i="8"/>
  <c r="BD51" i="8"/>
  <c r="BD50" i="8"/>
  <c r="BD46" i="8"/>
  <c r="U13" i="9"/>
  <c r="M13" i="9"/>
  <c r="M38" i="9"/>
  <c r="U38" i="9"/>
  <c r="M42" i="9"/>
  <c r="V43" i="6"/>
  <c r="V53" i="6"/>
  <c r="AY54" i="6"/>
  <c r="BB39" i="8"/>
  <c r="BF42" i="8"/>
  <c r="BF39" i="8"/>
  <c r="BG44" i="8"/>
  <c r="BG38" i="8"/>
  <c r="AU55" i="6"/>
  <c r="AV54" i="6"/>
  <c r="AX51" i="6"/>
  <c r="AX41" i="6"/>
  <c r="U28" i="9" l="1"/>
  <c r="M16" i="9"/>
  <c r="U16" i="9"/>
  <c r="V48" i="6"/>
  <c r="V44" i="6"/>
  <c r="V14" i="6"/>
  <c r="K127" i="4"/>
  <c r="P39" i="6"/>
  <c r="R56" i="8"/>
  <c r="R52" i="8"/>
  <c r="R48" i="8"/>
  <c r="R44" i="8"/>
  <c r="R40" i="8"/>
  <c r="M19" i="9"/>
  <c r="U19" i="9"/>
  <c r="K126" i="4"/>
  <c r="AE7" i="5"/>
  <c r="P50" i="6"/>
  <c r="AT15" i="6"/>
  <c r="M10" i="9"/>
  <c r="V46" i="6"/>
  <c r="V47" i="6"/>
  <c r="V51" i="6"/>
  <c r="Y44" i="8"/>
  <c r="Y46" i="8"/>
  <c r="Y51" i="8"/>
  <c r="Y53" i="8"/>
  <c r="Y55" i="8"/>
  <c r="AT41" i="6"/>
  <c r="V42" i="6"/>
  <c r="V50" i="6"/>
  <c r="AA7" i="10"/>
  <c r="M14" i="9"/>
  <c r="U14" i="9"/>
  <c r="M17" i="9"/>
  <c r="U17" i="9"/>
  <c r="U31" i="9"/>
  <c r="M31" i="9"/>
  <c r="BA39" i="8"/>
  <c r="BA43" i="8"/>
  <c r="P45" i="6"/>
  <c r="R55" i="8"/>
  <c r="R51" i="8"/>
  <c r="R47" i="8"/>
  <c r="R43" i="8"/>
  <c r="R39" i="8"/>
  <c r="C7" i="10"/>
  <c r="AT48" i="6"/>
  <c r="K47" i="9"/>
  <c r="M47" i="9" s="1"/>
  <c r="AT52" i="6"/>
  <c r="J49" i="9"/>
  <c r="V40" i="6"/>
  <c r="AU46" i="6"/>
  <c r="Y8" i="6"/>
  <c r="O25" i="9"/>
  <c r="R54" i="8"/>
  <c r="R50" i="8"/>
  <c r="R46" i="8"/>
  <c r="R42" i="8"/>
  <c r="R38" i="8"/>
  <c r="BF14" i="8"/>
  <c r="BG13" i="8"/>
  <c r="M7" i="9"/>
  <c r="K25" i="9"/>
  <c r="M25" i="9" s="1"/>
  <c r="M11" i="9"/>
  <c r="O47" i="9"/>
  <c r="AE9" i="8"/>
  <c r="BB44" i="8"/>
  <c r="BA44" i="8" s="1"/>
  <c r="BB51" i="8"/>
  <c r="BA41" i="8"/>
  <c r="U29" i="9"/>
  <c r="BB55" i="8"/>
  <c r="BA55" i="8" s="1"/>
  <c r="K124" i="4"/>
  <c r="BD53" i="8"/>
  <c r="BA53" i="8" s="1"/>
  <c r="K26" i="9"/>
  <c r="M26" i="9" s="1"/>
  <c r="O46" i="9"/>
  <c r="O26" i="9"/>
  <c r="J26" i="9"/>
  <c r="U42" i="9"/>
  <c r="R53" i="8"/>
  <c r="R49" i="8"/>
  <c r="R45" i="8"/>
  <c r="R41" i="8"/>
  <c r="BF10" i="8"/>
  <c r="BF13" i="8"/>
  <c r="BE10" i="8"/>
  <c r="R14" i="8"/>
  <c r="AA9" i="8"/>
  <c r="O27" i="9"/>
  <c r="BE14" i="8"/>
  <c r="BE13" i="8"/>
  <c r="BB11" i="8"/>
  <c r="Z9" i="8"/>
  <c r="BE11" i="8"/>
  <c r="AC9" i="8"/>
  <c r="AB9" i="8"/>
  <c r="BC10" i="8"/>
  <c r="BG11" i="8"/>
  <c r="BC14" i="8"/>
  <c r="BG14" i="8"/>
  <c r="V12" i="6"/>
  <c r="X8" i="6"/>
  <c r="AY11" i="6"/>
  <c r="AT11" i="6" s="1"/>
  <c r="AW10" i="6"/>
  <c r="AW8" i="6" s="1"/>
  <c r="AV12" i="6"/>
  <c r="AT12" i="6" s="1"/>
  <c r="V11" i="6"/>
  <c r="AA8" i="6"/>
  <c r="P9" i="6"/>
  <c r="Q8" i="6"/>
  <c r="Y11" i="8"/>
  <c r="M21" i="9"/>
  <c r="M18" i="9"/>
  <c r="AT9" i="8"/>
  <c r="K9" i="8"/>
  <c r="BA51" i="8"/>
  <c r="Y14" i="8"/>
  <c r="Y39" i="8"/>
  <c r="Y41" i="8"/>
  <c r="Y43" i="8"/>
  <c r="BB48" i="8"/>
  <c r="BA48" i="8" s="1"/>
  <c r="Y48" i="8"/>
  <c r="BA47" i="8"/>
  <c r="AM9" i="8"/>
  <c r="Y10" i="8"/>
  <c r="Y12" i="8"/>
  <c r="Y13" i="8"/>
  <c r="Y38" i="8"/>
  <c r="Y45" i="8"/>
  <c r="Y50" i="8"/>
  <c r="Y52" i="8"/>
  <c r="BB54" i="8"/>
  <c r="BA54" i="8" s="1"/>
  <c r="Y54" i="8"/>
  <c r="BB56" i="8"/>
  <c r="BA56" i="8" s="1"/>
  <c r="Y56" i="8"/>
  <c r="Y40" i="8"/>
  <c r="BB42" i="8"/>
  <c r="BA42" i="8" s="1"/>
  <c r="Y42" i="8"/>
  <c r="Y47" i="8"/>
  <c r="Y49" i="8"/>
  <c r="N9" i="9"/>
  <c r="N27" i="9" s="1"/>
  <c r="AF9" i="8"/>
  <c r="BA40" i="8"/>
  <c r="BA45" i="8"/>
  <c r="BA49" i="8"/>
  <c r="BA52" i="8"/>
  <c r="BA46" i="8"/>
  <c r="BA50" i="8"/>
  <c r="BA38" i="8"/>
  <c r="R13" i="8"/>
  <c r="R10" i="8"/>
  <c r="BB10" i="8"/>
  <c r="BF11" i="8"/>
  <c r="R11" i="8"/>
  <c r="O48" i="9"/>
  <c r="W8" i="6"/>
  <c r="K36" i="9"/>
  <c r="M36" i="9" s="1"/>
  <c r="V10" i="6"/>
  <c r="AN8" i="6"/>
  <c r="AH8" i="6"/>
  <c r="V9" i="6"/>
  <c r="K33" i="9"/>
  <c r="M33" i="9" s="1"/>
  <c r="AB8" i="6"/>
  <c r="N30" i="9"/>
  <c r="N48" i="9" s="1"/>
  <c r="P11" i="6"/>
  <c r="P10" i="6"/>
  <c r="AY10" i="6"/>
  <c r="J8" i="6"/>
  <c r="U8" i="6"/>
  <c r="AY9" i="6"/>
  <c r="D48" i="9"/>
  <c r="K125" i="4"/>
  <c r="AS8" i="7"/>
  <c r="C7" i="5"/>
  <c r="R37" i="3"/>
  <c r="J48" i="3"/>
  <c r="I47" i="3"/>
  <c r="H48" i="3"/>
  <c r="L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P51" i="9"/>
  <c r="U39" i="9"/>
  <c r="U22" i="9"/>
  <c r="U25" i="9" s="1"/>
  <c r="I50" i="9"/>
  <c r="J50" i="9" s="1"/>
  <c r="R44" i="3"/>
  <c r="R45" i="3"/>
  <c r="K110" i="4"/>
  <c r="K111" i="4"/>
  <c r="J45" i="9"/>
  <c r="M15" i="9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U8" i="6"/>
  <c r="AT49" i="6"/>
  <c r="E48" i="9"/>
  <c r="E51" i="9" s="1"/>
  <c r="AT40" i="6"/>
  <c r="AT44" i="6"/>
  <c r="M37" i="9"/>
  <c r="J36" i="9"/>
  <c r="U46" i="9" l="1"/>
  <c r="O49" i="9"/>
  <c r="U47" i="9"/>
  <c r="U26" i="9"/>
  <c r="O50" i="9"/>
  <c r="P8" i="6"/>
  <c r="BA13" i="8"/>
  <c r="O51" i="9"/>
  <c r="BA11" i="8"/>
  <c r="Y9" i="8"/>
  <c r="BA10" i="8"/>
  <c r="BA14" i="8"/>
  <c r="AV8" i="6"/>
  <c r="V8" i="6"/>
  <c r="AT10" i="6"/>
  <c r="K9" i="9"/>
  <c r="M9" i="9" s="1"/>
  <c r="N51" i="9"/>
  <c r="U36" i="9"/>
  <c r="U33" i="9"/>
  <c r="AY8" i="6"/>
  <c r="AT9" i="6"/>
  <c r="K30" i="9"/>
  <c r="M30" i="9" s="1"/>
  <c r="U45" i="9"/>
  <c r="I48" i="3"/>
  <c r="R47" i="3"/>
  <c r="L51" i="9"/>
  <c r="K49" i="9"/>
  <c r="M49" i="9" s="1"/>
  <c r="K50" i="9"/>
  <c r="M50" i="9" s="1"/>
  <c r="U49" i="9"/>
  <c r="J30" i="9"/>
  <c r="I48" i="9"/>
  <c r="U50" i="9" l="1"/>
  <c r="AT8" i="6"/>
  <c r="K27" i="9"/>
  <c r="M27" i="9" s="1"/>
  <c r="U30" i="9"/>
  <c r="U48" i="9" s="1"/>
  <c r="K48" i="9"/>
  <c r="R48" i="3"/>
  <c r="I51" i="9"/>
  <c r="J48" i="9"/>
  <c r="J69" i="9" s="1"/>
  <c r="M48" i="9" l="1"/>
  <c r="K69" i="9"/>
  <c r="K63" i="9"/>
  <c r="K51" i="9"/>
  <c r="M51" i="9" l="1"/>
  <c r="K75" i="9"/>
  <c r="K57" i="9"/>
  <c r="D12" i="8"/>
  <c r="U12" i="8"/>
  <c r="U9" i="8" s="1"/>
  <c r="G9" i="8"/>
  <c r="D15" i="9" s="1"/>
  <c r="J15" i="9" s="1"/>
  <c r="U15" i="9" s="1"/>
  <c r="I9" i="8"/>
  <c r="D21" i="9" s="1"/>
  <c r="J21" i="9" s="1"/>
  <c r="U21" i="9" s="1"/>
  <c r="W12" i="8"/>
  <c r="W9" i="8" s="1"/>
  <c r="V12" i="8"/>
  <c r="BE12" i="8" s="1"/>
  <c r="BE9" i="8" s="1"/>
  <c r="H9" i="8"/>
  <c r="D18" i="9" s="1"/>
  <c r="J18" i="9" s="1"/>
  <c r="U18" i="9" s="1"/>
  <c r="T12" i="8"/>
  <c r="BC12" i="8" s="1"/>
  <c r="BC9" i="8" s="1"/>
  <c r="F9" i="8"/>
  <c r="D12" i="9" s="1"/>
  <c r="J12" i="9" s="1"/>
  <c r="U12" i="9" s="1"/>
  <c r="X12" i="8"/>
  <c r="BG12" i="8" s="1"/>
  <c r="BG9" i="8" s="1"/>
  <c r="J9" i="8"/>
  <c r="D24" i="9" s="1"/>
  <c r="J24" i="9" s="1"/>
  <c r="U24" i="9" s="1"/>
  <c r="S12" i="8"/>
  <c r="E9" i="8"/>
  <c r="D9" i="9" s="1"/>
  <c r="J9" i="9" s="1"/>
  <c r="R12" i="8" l="1"/>
  <c r="BF12" i="8"/>
  <c r="BF9" i="8" s="1"/>
  <c r="D27" i="9"/>
  <c r="D51" i="9" s="1"/>
  <c r="J51" i="9" s="1"/>
  <c r="J27" i="9"/>
  <c r="J63" i="9" s="1"/>
  <c r="D9" i="8"/>
  <c r="T9" i="8"/>
  <c r="S9" i="8"/>
  <c r="U9" i="9"/>
  <c r="U27" i="9" s="1"/>
  <c r="U51" i="9" s="1"/>
  <c r="V9" i="8"/>
  <c r="X9" i="8"/>
  <c r="BD12" i="8"/>
  <c r="BD9" i="8" s="1"/>
  <c r="BB12" i="8"/>
  <c r="BA12" i="8" l="1"/>
  <c r="BB9" i="8"/>
  <c r="BA9" i="8" s="1"/>
  <c r="R9" i="8"/>
  <c r="J75" i="9"/>
  <c r="J57" i="9"/>
</calcChain>
</file>

<file path=xl/sharedStrings.xml><?xml version="1.0" encoding="utf-8"?>
<sst xmlns="http://schemas.openxmlformats.org/spreadsheetml/2006/main" count="1195" uniqueCount="744">
  <si>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</si>
  <si>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</si>
  <si>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</si>
  <si>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</si>
  <si>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</si>
  <si>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</si>
  <si>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</si>
  <si>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</si>
  <si>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</si>
  <si>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</si>
  <si>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</si>
  <si>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</si>
  <si>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</si>
  <si>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</si>
  <si>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</si>
  <si>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</si>
  <si>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</si>
  <si>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</si>
  <si>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</si>
  <si>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</si>
  <si>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</si>
  <si>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</si>
  <si>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</si>
  <si>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</si>
  <si>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</si>
  <si>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</si>
  <si>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</si>
  <si>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</si>
  <si>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</si>
  <si>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</si>
  <si>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</si>
  <si>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</si>
  <si>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</si>
  <si>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</si>
  <si>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</si>
  <si>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</si>
  <si>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</si>
  <si>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</si>
  <si>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</si>
  <si>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</si>
  <si>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</si>
  <si>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</si>
  <si>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</si>
  <si>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</si>
  <si>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</si>
  <si>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</si>
  <si>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</si>
  <si>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</si>
  <si>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</si>
  <si>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</si>
  <si>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</si>
  <si>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</si>
  <si>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</si>
  <si>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</si>
  <si>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</si>
  <si>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</si>
  <si>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</si>
  <si>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</si>
  <si>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</si>
  <si>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</si>
  <si>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</si>
  <si>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</si>
  <si>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</si>
  <si>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</si>
  <si>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</si>
  <si>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</si>
  <si>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</si>
  <si>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</si>
  <si>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</si>
  <si>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</si>
  <si>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</si>
  <si>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</si>
  <si>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</si>
  <si>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</si>
  <si>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</si>
  <si>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</si>
  <si>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</si>
  <si>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</si>
  <si>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</si>
  <si>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</si>
  <si>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</si>
  <si>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</si>
  <si>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</si>
  <si>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</si>
  <si>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</si>
  <si>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</si>
  <si>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</si>
  <si>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</si>
  <si>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</si>
  <si>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</si>
  <si>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</si>
  <si>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</si>
  <si>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</si>
  <si>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</si>
  <si>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</si>
  <si>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</si>
  <si>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</si>
  <si>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</si>
  <si>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</si>
  <si>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</si>
  <si>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</si>
  <si>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</si>
  <si>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</si>
  <si>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</si>
  <si>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</si>
  <si>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</si>
  <si>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</si>
  <si>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</si>
  <si>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</si>
  <si>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</si>
  <si>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</si>
  <si>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</si>
  <si>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</si>
  <si>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</si>
  <si>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</si>
  <si>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</si>
  <si>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</si>
  <si>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</si>
  <si>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</si>
  <si>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</si>
  <si>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</si>
  <si>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</si>
  <si>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</si>
  <si>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</si>
  <si>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</si>
  <si>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</si>
  <si>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</si>
  <si>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</si>
  <si>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</si>
  <si>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</si>
  <si>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</si>
  <si>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</si>
  <si>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</si>
  <si>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</si>
  <si>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</si>
  <si>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</si>
  <si>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</si>
  <si>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</si>
  <si>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</si>
  <si>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</si>
  <si>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</si>
  <si>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</si>
  <si>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</si>
  <si>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</si>
  <si>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</si>
  <si>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</si>
  <si>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</si>
  <si>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</si>
  <si>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</si>
  <si>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</si>
  <si>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</si>
  <si>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</si>
  <si>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</si>
  <si>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</si>
  <si>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</si>
  <si>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</si>
  <si>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</si>
  <si>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</si>
  <si>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</si>
  <si>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</si>
  <si>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</si>
  <si>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</si>
  <si>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</si>
  <si>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</si>
  <si>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</si>
  <si>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</si>
  <si>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</si>
  <si>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</si>
  <si>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</si>
  <si>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</si>
  <si>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</si>
  <si>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</si>
  <si>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</si>
  <si>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</si>
  <si>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</si>
  <si>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</si>
  <si>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</si>
  <si>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</si>
  <si>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</si>
  <si>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</si>
  <si>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</si>
  <si>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</si>
  <si>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</si>
  <si>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</si>
  <si>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</si>
  <si>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</si>
  <si>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</si>
  <si>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</si>
  <si>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</si>
  <si>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</si>
  <si>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</si>
  <si>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</si>
  <si>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</si>
  <si>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</si>
  <si>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</si>
  <si>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</si>
  <si>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</si>
  <si>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</si>
  <si>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</si>
  <si>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</si>
  <si>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</si>
  <si>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</si>
  <si>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</si>
  <si>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</si>
  <si>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</si>
  <si>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</si>
  <si>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</si>
  <si>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</si>
  <si>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</si>
  <si>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</si>
  <si>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</si>
  <si>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</si>
  <si>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</si>
  <si>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</si>
  <si>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</si>
  <si>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</si>
  <si>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</si>
  <si>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</si>
  <si>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</si>
  <si>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</si>
  <si>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</si>
  <si>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</si>
  <si>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</si>
  <si>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</si>
  <si>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</si>
  <si>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</si>
  <si>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</si>
  <si>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</si>
  <si>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</si>
  <si>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</si>
  <si>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</si>
  <si>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</si>
  <si>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</si>
  <si>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</si>
  <si>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</si>
  <si>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</si>
  <si>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</si>
  <si>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</si>
  <si>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</si>
  <si>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</si>
  <si>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</si>
  <si>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</si>
  <si>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</si>
  <si>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</si>
  <si>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</si>
  <si>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</si>
  <si>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</si>
  <si>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</si>
  <si>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</si>
  <si>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</si>
  <si>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</si>
  <si>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</si>
  <si>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</si>
  <si>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</si>
  <si>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</si>
  <si>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</si>
  <si>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</si>
  <si>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</si>
  <si>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</si>
  <si>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</si>
  <si>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</si>
  <si>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</si>
  <si>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</si>
  <si>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</si>
  <si>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</si>
  <si>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</si>
  <si>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</si>
  <si>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</si>
  <si>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</si>
  <si>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</si>
  <si>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</si>
  <si>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</si>
  <si>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</si>
  <si>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</si>
  <si>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</si>
  <si>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</si>
  <si>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</si>
  <si>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</si>
  <si>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</si>
  <si>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</si>
  <si>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</si>
  <si>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</si>
  <si>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</si>
  <si>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</si>
  <si>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</si>
  <si>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</si>
  <si>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</si>
  <si>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</si>
  <si>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</si>
  <si>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</si>
  <si>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</si>
  <si>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</si>
  <si>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</si>
  <si>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</si>
  <si>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</si>
  <si>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</si>
  <si>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</si>
  <si>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</si>
  <si>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</si>
  <si>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</si>
  <si>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</si>
  <si>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</si>
  <si>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</si>
  <si>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</si>
  <si>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</si>
  <si>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</si>
  <si>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</si>
  <si>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</si>
  <si>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</si>
  <si>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</si>
  <si>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</si>
  <si>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</si>
  <si>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</si>
  <si>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</si>
  <si>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</si>
  <si>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</si>
  <si>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</si>
  <si>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</si>
  <si>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</si>
  <si>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</si>
  <si>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</si>
  <si>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</si>
  <si>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</si>
  <si>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</si>
  <si>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</si>
  <si>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</si>
  <si>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</si>
  <si>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</si>
  <si>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</si>
  <si>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</si>
  <si>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</si>
  <si>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</si>
  <si>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</si>
  <si>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</si>
  <si>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</si>
  <si>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</si>
  <si>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</si>
  <si>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</si>
  <si>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</si>
  <si>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</si>
  <si>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</si>
  <si>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</si>
  <si>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</si>
  <si>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</si>
  <si>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</si>
  <si>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</si>
  <si>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</si>
  <si>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</si>
  <si>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</si>
  <si>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</si>
  <si>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</si>
  <si>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</si>
  <si>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</si>
  <si>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</si>
  <si>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</si>
  <si>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</si>
  <si>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</si>
  <si>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</si>
  <si>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</si>
  <si>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</si>
  <si>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</si>
  <si>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</si>
  <si>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</si>
  <si>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</si>
  <si>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</si>
  <si>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</si>
  <si>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</si>
  <si>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</si>
  <si>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</si>
  <si>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</si>
  <si>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</si>
  <si>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</si>
  <si>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</si>
  <si>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</si>
  <si>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</si>
  <si>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</si>
  <si>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</si>
  <si>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</si>
  <si>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</si>
  <si>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</si>
  <si>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</si>
  <si>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</si>
  <si>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</si>
  <si>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</si>
  <si>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</si>
  <si>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</si>
  <si>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</si>
  <si>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</si>
  <si>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</si>
  <si>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</si>
  <si>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</si>
  <si>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</si>
  <si>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</si>
  <si>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</si>
  <si>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</si>
  <si>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</si>
  <si>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</si>
  <si>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</si>
  <si>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</si>
  <si>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</si>
  <si>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</si>
  <si>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</si>
  <si>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</si>
  <si>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</si>
  <si>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</si>
  <si>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</si>
  <si>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</si>
  <si>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</si>
  <si>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</si>
  <si>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</si>
  <si>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</si>
  <si>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</si>
  <si>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</si>
  <si>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</si>
  <si>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</si>
  <si>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</si>
  <si>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</si>
  <si>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</si>
  <si>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</si>
  <si>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</si>
  <si>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</si>
  <si>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</si>
  <si>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</si>
  <si>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</si>
  <si>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</si>
  <si>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</si>
  <si>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</si>
  <si>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</si>
  <si>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</si>
  <si>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</si>
  <si>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</si>
  <si>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</si>
  <si>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</si>
  <si>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</si>
  <si>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</si>
  <si>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</si>
  <si>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</si>
  <si>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</si>
  <si>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</si>
  <si>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</si>
  <si>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</si>
  <si>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</si>
  <si>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</si>
  <si>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</si>
  <si>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</si>
  <si>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</si>
  <si>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</si>
  <si>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</si>
  <si>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</si>
  <si>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</si>
  <si>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</si>
  <si>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</si>
  <si>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</si>
  <si>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</si>
  <si>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</si>
  <si>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</si>
  <si>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</si>
  <si>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</si>
  <si>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</si>
  <si>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</si>
  <si>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</si>
  <si>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</si>
  <si>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</si>
  <si>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</si>
  <si>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</si>
  <si>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</si>
  <si>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</si>
  <si>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</si>
  <si>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</si>
  <si>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</si>
  <si>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</si>
  <si>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</si>
  <si>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</si>
  <si>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</si>
  <si>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</si>
  <si>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</si>
  <si>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</si>
  <si>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</si>
  <si>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</si>
  <si>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</si>
  <si>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</si>
  <si>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</si>
  <si>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</si>
  <si>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</si>
  <si>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</si>
  <si>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</si>
  <si>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</si>
  <si>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</si>
  <si>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</si>
  <si>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</si>
  <si>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</si>
  <si>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</si>
  <si>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</si>
  <si>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</si>
  <si>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</si>
  <si>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</si>
  <si>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</si>
  <si>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</si>
  <si>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</si>
  <si>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</si>
  <si>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</si>
  <si>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</si>
  <si>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</si>
  <si>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</si>
  <si>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</si>
  <si>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</si>
  <si>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</si>
  <si>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</si>
  <si>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</si>
  <si>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</si>
  <si>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</si>
  <si>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</si>
  <si>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</si>
  <si>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</si>
  <si>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</si>
  <si>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</si>
  <si>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</si>
  <si>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</si>
  <si>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</si>
  <si>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</si>
  <si>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</si>
  <si>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</si>
  <si>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</si>
  <si>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</si>
  <si>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</si>
  <si>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</si>
  <si>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</si>
  <si>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</si>
  <si>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</si>
  <si>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</si>
  <si>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</si>
  <si>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</si>
  <si>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</si>
  <si>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</si>
  <si>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</si>
  <si>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</si>
  <si>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</si>
  <si>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</si>
  <si>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</si>
  <si>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</si>
  <si>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</si>
  <si>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</si>
  <si>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</si>
  <si>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</si>
  <si>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</si>
  <si>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</si>
  <si>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</si>
  <si>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</si>
  <si>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</si>
  <si>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</si>
  <si>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</si>
  <si>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</si>
  <si>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</si>
  <si>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</si>
  <si>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</si>
  <si>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</si>
  <si>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</si>
  <si>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</si>
  <si>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</si>
  <si>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</si>
  <si>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</si>
  <si>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</si>
  <si>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</si>
  <si>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</si>
  <si>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</si>
  <si>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</si>
  <si>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</si>
  <si>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</si>
  <si>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</si>
  <si>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</si>
  <si>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</si>
  <si>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</si>
  <si>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</si>
  <si>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</si>
  <si>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</si>
  <si>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</si>
  <si>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</si>
  <si>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</si>
  <si>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</si>
  <si>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</si>
  <si>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</si>
  <si>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</si>
  <si>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</si>
  <si>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</si>
  <si>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</si>
  <si>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</si>
  <si>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</si>
  <si>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</si>
  <si>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</si>
  <si>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</si>
  <si>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</si>
  <si>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</si>
  <si>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</si>
  <si>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</si>
  <si>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</si>
  <si>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</si>
  <si>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</si>
  <si>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</si>
  <si>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</si>
  <si>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</si>
  <si>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</si>
  <si>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</si>
  <si>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</si>
  <si>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</si>
  <si>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</si>
  <si>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</si>
  <si>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</si>
  <si>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</si>
  <si>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</si>
  <si>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</si>
  <si>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</si>
  <si>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</si>
  <si>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</si>
  <si>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</si>
  <si>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</si>
  <si>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</si>
  <si>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</si>
  <si>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</si>
  <si>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</si>
  <si>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</si>
  <si>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</si>
  <si>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</si>
  <si>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</si>
  <si>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</si>
  <si>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</si>
  <si>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</si>
  <si>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</si>
  <si>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</si>
  <si>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</si>
  <si>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</si>
  <si>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</si>
  <si>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</si>
  <si>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</si>
  <si>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</si>
  <si>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</si>
  <si>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</si>
  <si>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</si>
  <si>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</si>
  <si>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</si>
  <si>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</si>
  <si>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</si>
  <si>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</si>
  <si>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</si>
  <si>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</si>
  <si>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</si>
  <si>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</si>
  <si>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</si>
  <si>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</si>
  <si>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</si>
  <si>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</si>
  <si>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</si>
  <si>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</si>
  <si>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</si>
  <si>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</si>
  <si>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</si>
  <si>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</si>
  <si>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</si>
  <si>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</si>
  <si>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</si>
  <si>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</si>
  <si>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</si>
  <si>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</si>
  <si>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</si>
  <si>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</si>
  <si>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</si>
  <si>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</si>
  <si>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</si>
  <si>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</si>
  <si>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</si>
  <si>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</si>
  <si>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</si>
  <si>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</si>
  <si>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</si>
  <si>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</si>
  <si>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</si>
  <si>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</si>
  <si>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</si>
  <si>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</si>
  <si>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</si>
  <si>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</si>
  <si>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</si>
  <si>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</si>
  <si>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</si>
  <si>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</si>
  <si>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</si>
  <si>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</si>
  <si>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</si>
  <si>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</si>
  <si>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</si>
  <si>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</si>
  <si>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</si>
  <si>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</si>
  <si>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</si>
  <si>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</si>
  <si>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</si>
  <si>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</si>
  <si>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</si>
  <si>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</si>
  <si>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</si>
  <si>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</si>
  <si>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</si>
  <si>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</si>
  <si>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</si>
  <si>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ГРАЖДАНСКИ и ТЪРГОВСКИ дела на съдиите
от РАЙОНЕН СЪД Гълъбово през 12 месеца на 2021 г.            </t>
  </si>
  <si>
    <t>Административен секретар:</t>
  </si>
  <si>
    <t>Христо Алексеев Ангелов</t>
  </si>
  <si>
    <t>Неделина Танчева Минчева</t>
  </si>
  <si>
    <t>Свилен Иванов Жеков</t>
  </si>
  <si>
    <t>Боряна Огнянова Христова</t>
  </si>
  <si>
    <t>Женя Тончева Иванова</t>
  </si>
  <si>
    <t xml:space="preserve">Справка за резултатите от върнати обжалвани и протестирани НАКАЗАТЕЛНИТЕ дела на съдиите 
от РАЙОНЕН СЪД ГЪЛЪБОВО през 12 месеца на 2021 г. </t>
  </si>
  <si>
    <t>Христоо Алексеев Ангелов</t>
  </si>
  <si>
    <t xml:space="preserve"> Иван Христов Режев</t>
  </si>
  <si>
    <t>Гълъбово</t>
  </si>
  <si>
    <t>месеца на 2021 г.</t>
  </si>
  <si>
    <t>Христо Ангелов</t>
  </si>
  <si>
    <t>Женя Иванова</t>
  </si>
  <si>
    <t>Иван Режев</t>
  </si>
  <si>
    <t>Ваня Тенева</t>
  </si>
  <si>
    <t>Таня Илкова</t>
  </si>
  <si>
    <t>Адм. секретар:</t>
  </si>
  <si>
    <t>Справка за дейността на съдиите в РАЙОНЕН СЪД Гълъбово</t>
  </si>
  <si>
    <t>за 12 месеца на 2021 г. (НАКАЗАТЕЛНИ ДЕЛА)</t>
  </si>
  <si>
    <t>Справка за дейността на съдиите в РАЙОНЕН СЪД ГЪЛЪБОВО</t>
  </si>
  <si>
    <t>за 12 месеца на 2021 г.   (ГРАЖДАНСКИ  ДЕЛА)</t>
  </si>
  <si>
    <t>Изготвил:Христо Христов</t>
  </si>
  <si>
    <t>Телефон:0888428787</t>
  </si>
  <si>
    <t>e-mail:galabovo-rs@justice.bg</t>
  </si>
  <si>
    <t>Христо Христов</t>
  </si>
  <si>
    <t>тел:0888428787</t>
  </si>
  <si>
    <t>дата:08.02.2022</t>
  </si>
  <si>
    <t>град:Гълъбово</t>
  </si>
  <si>
    <t>Т.Арнаудова</t>
  </si>
  <si>
    <t>И.Ф.Административен ръководител:</t>
  </si>
  <si>
    <t>Хр.Ангелов</t>
  </si>
  <si>
    <t>Дата:08.02.2022</t>
  </si>
  <si>
    <t>И.Ф.Административен  ръководител:</t>
  </si>
  <si>
    <t>Хр.Христов</t>
  </si>
  <si>
    <r>
      <rPr>
        <b/>
        <sz val="10"/>
        <rFont val="Arial"/>
        <family val="2"/>
        <charset val="204"/>
      </rPr>
      <t>Дата</t>
    </r>
    <r>
      <rPr>
        <sz val="10"/>
        <rFont val="Arial"/>
        <family val="2"/>
        <charset val="204"/>
      </rPr>
      <t>:08.02.2022</t>
    </r>
  </si>
  <si>
    <t xml:space="preserve">Адм. секретар: </t>
  </si>
  <si>
    <t>Таня Арнаудова</t>
  </si>
  <si>
    <t xml:space="preserve">И.Ф. Административен ръководител: </t>
  </si>
  <si>
    <t xml:space="preserve">Христо Ангелов             </t>
  </si>
  <si>
    <t>Съставил:Хр.Христов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</si>
</sst>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54">
    <xf numFmtId="0" fontId="0" fillId="0" borderId="0" xfId="0"/>
    <xf numFmtId="0" fontId="4" fillId="3" borderId="0" xfId="0" applyFont="1" applyFill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17" fillId="2" borderId="0" xfId="0" applyFont="1" applyFill="1" applyBorder="1"/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9" fontId="5" fillId="4" borderId="33" xfId="7" applyFont="1" applyFill="1" applyBorder="1" applyAlignment="1" applyProtection="1">
      <alignment horizontal="center" vertical="center" wrapText="1"/>
    </xf>
    <xf numFmtId="9" fontId="5" fillId="4" borderId="34" xfId="7" applyFont="1" applyFill="1" applyBorder="1" applyAlignment="1" applyProtection="1">
      <alignment horizontal="center" vertical="center" wrapText="1"/>
    </xf>
    <xf numFmtId="9" fontId="5" fillId="4" borderId="35" xfId="7" applyFont="1" applyFill="1" applyBorder="1" applyAlignment="1" applyProtection="1">
      <alignment horizontal="center" vertical="center" wrapText="1"/>
    </xf>
    <xf numFmtId="9" fontId="5" fillId="4" borderId="43" xfId="7" applyFont="1" applyFill="1" applyBorder="1" applyAlignment="1" applyProtection="1">
      <alignment horizontal="center" vertical="center" wrapText="1"/>
    </xf>
    <xf numFmtId="9" fontId="5" fillId="4" borderId="45" xfId="7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5" fillId="3" borderId="0" xfId="0" applyNumberFormat="1" applyFont="1" applyFill="1" applyAlignment="1" applyProtection="1">
      <protection locked="0"/>
    </xf>
    <xf numFmtId="0" fontId="15" fillId="6" borderId="0" xfId="0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15" fillId="0" borderId="0" xfId="0" applyNumberFormat="1" applyFont="1" applyBorder="1" applyAlignment="1" applyProtection="1">
      <protection locked="0"/>
    </xf>
    <xf numFmtId="0" fontId="6" fillId="0" borderId="20" xfId="0" applyNumberFormat="1" applyFont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left" vertical="justify"/>
    </xf>
    <xf numFmtId="49" fontId="6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Protection="1"/>
    <xf numFmtId="0" fontId="6" fillId="0" borderId="0" xfId="0" applyFont="1" applyProtection="1">
      <protection locked="0"/>
    </xf>
    <xf numFmtId="0" fontId="6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6" fillId="0" borderId="20" xfId="0" applyNumberFormat="1" applyFont="1" applyFill="1" applyBorder="1" applyProtection="1">
      <protection locked="0"/>
    </xf>
    <xf numFmtId="0" fontId="0" fillId="0" borderId="20" xfId="0" applyBorder="1"/>
    <xf numFmtId="0" fontId="6" fillId="0" borderId="0" xfId="0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vertical="center" wrapText="1"/>
    </xf>
    <xf numFmtId="0" fontId="6" fillId="0" borderId="20" xfId="0" applyNumberFormat="1" applyFont="1" applyFill="1" applyBorder="1" applyAlignment="1" applyProtection="1">
      <alignment vertical="justify"/>
    </xf>
    <xf numFmtId="0" fontId="6" fillId="0" borderId="0" xfId="0" applyNumberFormat="1" applyFont="1" applyProtection="1"/>
    <xf numFmtId="0" fontId="6" fillId="0" borderId="0" xfId="0" applyNumberFormat="1" applyFont="1" applyFill="1" applyProtection="1"/>
    <xf numFmtId="0" fontId="6" fillId="0" borderId="0" xfId="0" applyNumberFormat="1" applyFont="1" applyBorder="1" applyProtection="1"/>
    <xf numFmtId="0" fontId="15" fillId="0" borderId="0" xfId="0" applyNumberFormat="1" applyFont="1" applyFill="1" applyAlignment="1" applyProtection="1">
      <protection locked="0"/>
    </xf>
    <xf numFmtId="0" fontId="6" fillId="0" borderId="0" xfId="4" applyNumberFormat="1" applyFont="1" applyProtection="1"/>
    <xf numFmtId="1" fontId="6" fillId="0" borderId="20" xfId="4" applyNumberFormat="1" applyFont="1" applyFill="1" applyBorder="1" applyProtection="1">
      <protection locked="0"/>
    </xf>
    <xf numFmtId="49" fontId="20" fillId="0" borderId="49" xfId="4" applyNumberFormat="1" applyFont="1" applyBorder="1" applyAlignment="1" applyProtection="1">
      <alignment horizontal="center"/>
    </xf>
    <xf numFmtId="0" fontId="20" fillId="0" borderId="0" xfId="4" applyNumberFormat="1" applyFont="1" applyBorder="1" applyProtection="1"/>
    <xf numFmtId="0" fontId="20" fillId="0" borderId="0" xfId="4" applyNumberFormat="1" applyFont="1" applyBorder="1" applyAlignment="1" applyProtection="1">
      <alignment horizontal="center"/>
    </xf>
    <xf numFmtId="0" fontId="21" fillId="0" borderId="0" xfId="4" applyNumberFormat="1" applyFont="1" applyProtection="1"/>
    <xf numFmtId="0" fontId="20" fillId="0" borderId="0" xfId="4" applyNumberFormat="1" applyFont="1" applyBorder="1" applyAlignment="1" applyProtection="1">
      <alignment horizontal="center" textRotation="90"/>
    </xf>
    <xf numFmtId="0" fontId="6" fillId="0" borderId="0" xfId="4" applyNumberFormat="1" applyFont="1" applyProtection="1">
      <protection locked="0"/>
    </xf>
    <xf numFmtId="0" fontId="20" fillId="0" borderId="20" xfId="4" applyNumberFormat="1" applyFont="1" applyBorder="1" applyAlignment="1" applyProtection="1">
      <alignment horizontal="center"/>
    </xf>
    <xf numFmtId="0" fontId="6" fillId="0" borderId="20" xfId="4" applyNumberFormat="1" applyFont="1" applyFill="1" applyBorder="1" applyProtection="1"/>
    <xf numFmtId="0" fontId="6" fillId="0" borderId="0" xfId="4" applyNumberFormat="1" applyFont="1" applyFill="1" applyProtection="1">
      <protection locked="0"/>
    </xf>
    <xf numFmtId="0" fontId="20" fillId="0" borderId="20" xfId="4" applyNumberFormat="1" applyFont="1" applyBorder="1" applyProtection="1"/>
    <xf numFmtId="49" fontId="20" fillId="0" borderId="0" xfId="4" applyNumberFormat="1" applyFont="1" applyBorder="1" applyProtection="1"/>
    <xf numFmtId="1" fontId="15" fillId="0" borderId="0" xfId="4" applyNumberFormat="1" applyFont="1" applyFill="1" applyBorder="1" applyProtection="1"/>
    <xf numFmtId="0" fontId="20" fillId="0" borderId="0" xfId="4" applyNumberFormat="1" applyFont="1" applyProtection="1"/>
    <xf numFmtId="1" fontId="6" fillId="0" borderId="0" xfId="4" applyNumberFormat="1" applyFont="1" applyFill="1" applyBorder="1" applyProtection="1"/>
    <xf numFmtId="0" fontId="20" fillId="0" borderId="18" xfId="4" applyNumberFormat="1" applyFont="1" applyBorder="1" applyAlignment="1" applyProtection="1"/>
    <xf numFmtId="0" fontId="20" fillId="0" borderId="20" xfId="4" applyNumberFormat="1" applyFont="1" applyBorder="1" applyAlignment="1" applyProtection="1">
      <alignment horizontal="justify"/>
    </xf>
    <xf numFmtId="0" fontId="6" fillId="0" borderId="20" xfId="4" applyNumberFormat="1" applyFont="1" applyFill="1" applyBorder="1" applyAlignment="1" applyProtection="1">
      <alignment horizontal="center"/>
    </xf>
    <xf numFmtId="1" fontId="6" fillId="0" borderId="38" xfId="4" applyNumberFormat="1" applyFont="1" applyFill="1" applyBorder="1" applyProtection="1">
      <protection locked="0"/>
    </xf>
    <xf numFmtId="0" fontId="20" fillId="0" borderId="20" xfId="4" applyNumberFormat="1" applyFont="1" applyBorder="1" applyAlignment="1" applyProtection="1">
      <alignment wrapText="1"/>
    </xf>
    <xf numFmtId="0" fontId="21" fillId="0" borderId="0" xfId="4" applyNumberFormat="1" applyFont="1" applyBorder="1" applyProtection="1"/>
    <xf numFmtId="0" fontId="6" fillId="0" borderId="40" xfId="4" applyNumberFormat="1" applyFont="1" applyFill="1" applyBorder="1" applyProtection="1">
      <protection locked="0"/>
    </xf>
    <xf numFmtId="0" fontId="6" fillId="0" borderId="0" xfId="4" applyProtection="1">
      <protection locked="0"/>
    </xf>
    <xf numFmtId="0" fontId="15" fillId="0" borderId="0" xfId="4" applyNumberFormat="1" applyFont="1" applyFill="1" applyAlignment="1" applyProtection="1">
      <protection locked="0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/>
    <xf numFmtId="0" fontId="0" fillId="0" borderId="17" xfId="0" applyBorder="1"/>
    <xf numFmtId="0" fontId="6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6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6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6" fillId="5" borderId="11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/>
    <xf numFmtId="0" fontId="19" fillId="0" borderId="0" xfId="0" applyFont="1" applyAlignment="1" applyProtection="1"/>
    <xf numFmtId="0" fontId="23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Alignment="1" applyProtection="1"/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6" fillId="5" borderId="58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 applyProtection="1">
      <alignment vertical="center" wrapText="1"/>
    </xf>
    <xf numFmtId="0" fontId="6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6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6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9" fillId="0" borderId="0" xfId="0" applyFont="1"/>
    <xf numFmtId="0" fontId="6" fillId="5" borderId="22" xfId="0" applyFont="1" applyFill="1" applyBorder="1" applyAlignment="1">
      <alignment horizontal="left" vertical="center" wrapText="1"/>
    </xf>
    <xf numFmtId="0" fontId="6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6" fillId="0" borderId="20" xfId="2" applyNumberFormat="1" applyFont="1" applyFill="1" applyBorder="1" applyProtection="1">
      <protection locked="0"/>
    </xf>
    <xf numFmtId="1" fontId="6" fillId="0" borderId="25" xfId="2" applyNumberFormat="1" applyFont="1" applyFill="1" applyBorder="1" applyProtection="1">
      <protection locked="0"/>
    </xf>
    <xf numFmtId="1" fontId="6" fillId="0" borderId="49" xfId="2" applyNumberFormat="1" applyFont="1" applyFill="1" applyBorder="1" applyProtection="1">
      <protection locked="0"/>
    </xf>
    <xf numFmtId="0" fontId="9" fillId="2" borderId="0" xfId="0" applyFont="1" applyFill="1" applyBorder="1"/>
    <xf numFmtId="164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3" fillId="2" borderId="0" xfId="0" applyFont="1" applyFill="1" applyBorder="1"/>
    <xf numFmtId="1" fontId="6" fillId="0" borderId="40" xfId="4" applyNumberFormat="1" applyFont="1" applyFill="1" applyBorder="1" applyProtection="1">
      <protection locked="0"/>
    </xf>
    <xf numFmtId="1" fontId="15" fillId="0" borderId="20" xfId="4" applyNumberFormat="1" applyFont="1" applyFill="1" applyBorder="1" applyProtection="1">
      <protection locked="0"/>
    </xf>
    <xf numFmtId="0" fontId="6" fillId="0" borderId="20" xfId="4" applyNumberFormat="1" applyFont="1" applyFill="1" applyBorder="1" applyProtection="1">
      <protection locked="0"/>
    </xf>
    <xf numFmtId="0" fontId="6" fillId="0" borderId="20" xfId="3" applyNumberFormat="1" applyFont="1" applyFill="1" applyBorder="1" applyProtection="1">
      <protection locked="0"/>
    </xf>
    <xf numFmtId="1" fontId="5" fillId="4" borderId="41" xfId="0" applyNumberFormat="1" applyFont="1" applyFill="1" applyBorder="1" applyAlignment="1" applyProtection="1">
      <alignment horizontal="center" vertical="center" wrapText="1"/>
    </xf>
    <xf numFmtId="1" fontId="6" fillId="0" borderId="17" xfId="3" applyNumberFormat="1" applyFont="1" applyFill="1" applyBorder="1" applyProtection="1">
      <protection locked="0"/>
    </xf>
    <xf numFmtId="1" fontId="6" fillId="0" borderId="27" xfId="3" applyNumberFormat="1" applyFont="1" applyFill="1" applyBorder="1" applyProtection="1">
      <protection locked="0"/>
    </xf>
    <xf numFmtId="0" fontId="9" fillId="2" borderId="61" xfId="0" applyFont="1" applyFill="1" applyBorder="1"/>
    <xf numFmtId="0" fontId="13" fillId="2" borderId="62" xfId="0" applyFont="1" applyFill="1" applyBorder="1"/>
    <xf numFmtId="0" fontId="9" fillId="2" borderId="63" xfId="0" applyFont="1" applyFill="1" applyBorder="1"/>
    <xf numFmtId="0" fontId="9" fillId="2" borderId="64" xfId="0" applyFont="1" applyFill="1" applyBorder="1"/>
    <xf numFmtId="0" fontId="12" fillId="2" borderId="64" xfId="0" applyFont="1" applyFill="1" applyBorder="1"/>
    <xf numFmtId="0" fontId="9" fillId="2" borderId="65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5" fillId="4" borderId="31" xfId="0" applyNumberFormat="1" applyFont="1" applyFill="1" applyBorder="1" applyAlignment="1" applyProtection="1">
      <alignment horizontal="center" vertical="center" wrapText="1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5" xfId="0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 applyProtection="1">
      <alignment horizontal="center" vertical="center" wrapText="1"/>
      <protection locked="0"/>
    </xf>
    <xf numFmtId="0" fontId="5" fillId="9" borderId="11" xfId="0" applyFont="1" applyFill="1" applyBorder="1" applyAlignment="1" applyProtection="1">
      <alignment horizontal="center" vertical="center" wrapText="1"/>
      <protection locked="0"/>
    </xf>
    <xf numFmtId="0" fontId="5" fillId="9" borderId="31" xfId="0" applyFon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" vertical="center" wrapText="1"/>
      <protection locked="0"/>
    </xf>
    <xf numFmtId="0" fontId="5" fillId="9" borderId="18" xfId="0" applyFont="1" applyFill="1" applyBorder="1" applyAlignment="1" applyProtection="1">
      <alignment horizontal="center" vertical="center" wrapText="1"/>
      <protection locked="0"/>
    </xf>
    <xf numFmtId="0" fontId="5" fillId="9" borderId="27" xfId="0" applyFont="1" applyFill="1" applyBorder="1" applyAlignment="1" applyProtection="1">
      <alignment horizontal="center" vertical="center" wrapText="1"/>
      <protection locked="0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 wrapText="1"/>
      <protection locked="0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4" fillId="2" borderId="0" xfId="0" applyFont="1" applyFill="1" applyBorder="1"/>
    <xf numFmtId="0" fontId="27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5" borderId="3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5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5" fillId="5" borderId="49" xfId="0" applyFont="1" applyFill="1" applyBorder="1" applyAlignment="1">
      <alignment horizontal="left" vertical="center" wrapText="1"/>
    </xf>
    <xf numFmtId="0" fontId="15" fillId="3" borderId="0" xfId="4" applyNumberFormat="1" applyFont="1" applyFill="1" applyAlignment="1" applyProtection="1">
      <alignment vertical="center"/>
      <protection locked="0"/>
    </xf>
    <xf numFmtId="0" fontId="15" fillId="6" borderId="0" xfId="4" applyNumberFormat="1" applyFont="1" applyFill="1" applyAlignment="1" applyProtection="1">
      <alignment vertical="center"/>
      <protection locked="0"/>
    </xf>
    <xf numFmtId="0" fontId="5" fillId="10" borderId="26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Protection="1">
      <protection locked="0"/>
    </xf>
    <xf numFmtId="0" fontId="6" fillId="0" borderId="0" xfId="6"/>
    <xf numFmtId="0" fontId="15" fillId="0" borderId="0" xfId="6" applyFont="1"/>
    <xf numFmtId="0" fontId="15" fillId="0" borderId="0" xfId="6" applyFont="1" applyAlignment="1">
      <alignment vertical="center" wrapText="1"/>
    </xf>
    <xf numFmtId="0" fontId="15" fillId="5" borderId="23" xfId="6" applyFont="1" applyFill="1" applyBorder="1" applyAlignment="1" applyProtection="1">
      <alignment horizontal="center" vertical="center" wrapText="1"/>
    </xf>
    <xf numFmtId="0" fontId="15" fillId="0" borderId="18" xfId="6" applyFont="1" applyFill="1" applyBorder="1" applyAlignment="1" applyProtection="1">
      <alignment horizontal="center" vertical="center" wrapText="1"/>
    </xf>
    <xf numFmtId="0" fontId="15" fillId="0" borderId="18" xfId="6" applyFont="1" applyBorder="1" applyAlignment="1">
      <alignment horizontal="center" vertical="center"/>
    </xf>
    <xf numFmtId="16" fontId="15" fillId="0" borderId="18" xfId="6" applyNumberFormat="1" applyFont="1" applyBorder="1" applyAlignment="1">
      <alignment horizontal="center" vertical="center"/>
    </xf>
    <xf numFmtId="0" fontId="15" fillId="0" borderId="55" xfId="6" applyFont="1" applyBorder="1" applyAlignment="1">
      <alignment horizontal="center" vertical="center"/>
    </xf>
    <xf numFmtId="0" fontId="15" fillId="0" borderId="0" xfId="6" applyFont="1" applyAlignment="1">
      <alignment horizontal="center"/>
    </xf>
    <xf numFmtId="0" fontId="6" fillId="5" borderId="17" xfId="6" applyFill="1" applyBorder="1"/>
    <xf numFmtId="0" fontId="15" fillId="5" borderId="59" xfId="6" applyFont="1" applyFill="1" applyBorder="1" applyAlignment="1">
      <alignment horizontal="left" vertical="center" wrapText="1"/>
    </xf>
    <xf numFmtId="0" fontId="6" fillId="5" borderId="15" xfId="6" applyFont="1" applyFill="1" applyBorder="1" applyAlignment="1" applyProtection="1">
      <alignment vertical="center" wrapText="1"/>
    </xf>
    <xf numFmtId="0" fontId="6" fillId="5" borderId="20" xfId="6" applyFont="1" applyFill="1" applyBorder="1" applyAlignment="1" applyProtection="1">
      <alignment vertical="center" wrapText="1"/>
    </xf>
    <xf numFmtId="0" fontId="6" fillId="5" borderId="20" xfId="6" applyFill="1" applyBorder="1"/>
    <xf numFmtId="0" fontId="6" fillId="5" borderId="49" xfId="6" applyFill="1" applyBorder="1"/>
    <xf numFmtId="0" fontId="6" fillId="0" borderId="26" xfId="6" applyBorder="1"/>
    <xf numFmtId="0" fontId="6" fillId="0" borderId="58" xfId="6" applyBorder="1"/>
    <xf numFmtId="0" fontId="6" fillId="5" borderId="24" xfId="6" applyFont="1" applyFill="1" applyBorder="1" applyAlignment="1" applyProtection="1">
      <alignment vertical="center" wrapText="1"/>
    </xf>
    <xf numFmtId="0" fontId="6" fillId="0" borderId="25" xfId="6" applyFont="1" applyFill="1" applyBorder="1" applyAlignment="1" applyProtection="1">
      <alignment vertical="center" wrapText="1"/>
    </xf>
    <xf numFmtId="0" fontId="6" fillId="0" borderId="56" xfId="6" applyFont="1" applyFill="1" applyBorder="1" applyAlignment="1" applyProtection="1">
      <alignment vertical="center" wrapText="1"/>
    </xf>
    <xf numFmtId="0" fontId="6" fillId="0" borderId="17" xfId="6" applyBorder="1"/>
    <xf numFmtId="0" fontId="6" fillId="0" borderId="59" xfId="6" applyBorder="1"/>
    <xf numFmtId="0" fontId="6" fillId="0" borderId="20" xfId="6" applyFont="1" applyFill="1" applyBorder="1" applyAlignment="1" applyProtection="1">
      <alignment vertical="center" wrapText="1"/>
    </xf>
    <xf numFmtId="0" fontId="6" fillId="0" borderId="20" xfId="6" applyBorder="1"/>
    <xf numFmtId="0" fontId="6" fillId="0" borderId="49" xfId="6" applyBorder="1"/>
    <xf numFmtId="0" fontId="6" fillId="0" borderId="59" xfId="6" applyFont="1" applyBorder="1"/>
    <xf numFmtId="0" fontId="6" fillId="0" borderId="31" xfId="6" applyBorder="1"/>
    <xf numFmtId="0" fontId="6" fillId="0" borderId="60" xfId="6" applyBorder="1"/>
    <xf numFmtId="0" fontId="6" fillId="5" borderId="12" xfId="6" applyFont="1" applyFill="1" applyBorder="1" applyAlignment="1" applyProtection="1">
      <alignment vertical="center" wrapText="1"/>
    </xf>
    <xf numFmtId="0" fontId="6" fillId="0" borderId="11" xfId="6" applyFont="1" applyFill="1" applyBorder="1" applyAlignment="1" applyProtection="1">
      <alignment vertical="center" wrapText="1"/>
    </xf>
    <xf numFmtId="0" fontId="6" fillId="0" borderId="57" xfId="6" applyFont="1" applyFill="1" applyBorder="1" applyAlignment="1" applyProtection="1">
      <alignment vertical="center" wrapText="1"/>
    </xf>
    <xf numFmtId="0" fontId="6" fillId="0" borderId="0" xfId="6" applyBorder="1"/>
    <xf numFmtId="0" fontId="6" fillId="0" borderId="0" xfId="6" applyFont="1" applyFill="1" applyBorder="1" applyAlignment="1" applyProtection="1">
      <alignment vertical="center" wrapText="1"/>
    </xf>
    <xf numFmtId="0" fontId="15" fillId="0" borderId="0" xfId="6" applyFont="1" applyFill="1" applyAlignment="1" applyProtection="1">
      <alignment horizontal="left"/>
    </xf>
    <xf numFmtId="0" fontId="15" fillId="0" borderId="0" xfId="6" applyFont="1" applyFill="1" applyAlignment="1" applyProtection="1">
      <protection locked="0"/>
    </xf>
    <xf numFmtId="0" fontId="15" fillId="0" borderId="0" xfId="6" applyFont="1" applyAlignment="1" applyProtection="1"/>
    <xf numFmtId="0" fontId="23" fillId="0" borderId="0" xfId="6" applyFont="1" applyAlignment="1" applyProtection="1">
      <alignment horizontal="left"/>
      <protection locked="0"/>
    </xf>
    <xf numFmtId="0" fontId="22" fillId="0" borderId="0" xfId="6" applyFont="1" applyFill="1" applyAlignment="1" applyProtection="1">
      <alignment horizontal="right"/>
    </xf>
    <xf numFmtId="0" fontId="22" fillId="0" borderId="0" xfId="6" applyFont="1" applyAlignment="1" applyProtection="1"/>
    <xf numFmtId="0" fontId="22" fillId="0" borderId="0" xfId="6" applyFont="1" applyFill="1" applyAlignment="1" applyProtection="1">
      <protection locked="0"/>
    </xf>
    <xf numFmtId="0" fontId="6" fillId="0" borderId="0" xfId="6" applyFont="1" applyProtection="1">
      <protection locked="0"/>
    </xf>
    <xf numFmtId="0" fontId="15" fillId="0" borderId="0" xfId="6" applyFont="1" applyProtection="1">
      <protection locked="0"/>
    </xf>
    <xf numFmtId="0" fontId="19" fillId="0" borderId="0" xfId="6" applyFont="1" applyAlignment="1">
      <alignment horizontal="center" wrapText="1"/>
    </xf>
    <xf numFmtId="0" fontId="15" fillId="0" borderId="0" xfId="6" applyFont="1" applyAlignment="1">
      <alignment horizontal="center" wrapText="1"/>
    </xf>
    <xf numFmtId="1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 wrapText="1"/>
      <protection locked="0"/>
    </xf>
    <xf numFmtId="0" fontId="5" fillId="4" borderId="67" xfId="0" applyFont="1" applyFill="1" applyBorder="1" applyAlignment="1" applyProtection="1">
      <alignment horizontal="center" vertical="center" wrapText="1"/>
      <protection locked="0"/>
    </xf>
    <xf numFmtId="0" fontId="5" fillId="4" borderId="82" xfId="0" applyFont="1" applyFill="1" applyBorder="1" applyAlignment="1" applyProtection="1">
      <alignment horizontal="center" vertical="center" wrapText="1"/>
      <protection locked="0"/>
    </xf>
    <xf numFmtId="0" fontId="5" fillId="4" borderId="66" xfId="0" applyFont="1" applyFill="1" applyBorder="1" applyAlignment="1" applyProtection="1">
      <alignment horizontal="center" vertical="center" wrapText="1"/>
    </xf>
    <xf numFmtId="0" fontId="5" fillId="4" borderId="67" xfId="0" applyFont="1" applyFill="1" applyBorder="1" applyAlignment="1" applyProtection="1">
      <alignment horizontal="center" vertical="center" wrapText="1"/>
    </xf>
    <xf numFmtId="0" fontId="5" fillId="9" borderId="84" xfId="0" applyFont="1" applyFill="1" applyBorder="1" applyAlignment="1" applyProtection="1">
      <alignment horizontal="center" vertical="center" wrapText="1"/>
      <protection locked="0"/>
    </xf>
    <xf numFmtId="0" fontId="5" fillId="9" borderId="85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81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</xf>
    <xf numFmtId="1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57" xfId="0" applyFont="1" applyFill="1" applyBorder="1" applyAlignment="1" applyProtection="1">
      <alignment horizontal="center" vertical="center" wrapText="1"/>
      <protection locked="0"/>
    </xf>
    <xf numFmtId="0" fontId="5" fillId="9" borderId="55" xfId="0" applyFont="1" applyFill="1" applyBorder="1" applyAlignment="1" applyProtection="1">
      <alignment horizontal="center" vertical="center" wrapText="1"/>
      <protection locked="0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1" fontId="5" fillId="10" borderId="13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" fontId="5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85" xfId="0" applyFont="1" applyFill="1" applyBorder="1" applyAlignment="1" applyProtection="1">
      <alignment horizontal="center" vertical="center" wrapText="1"/>
    </xf>
    <xf numFmtId="0" fontId="5" fillId="4" borderId="81" xfId="0" applyFont="1" applyFill="1" applyBorder="1" applyAlignment="1" applyProtection="1">
      <alignment horizontal="center" vertical="center" wrapText="1"/>
    </xf>
    <xf numFmtId="0" fontId="5" fillId="4" borderId="57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56" xfId="0" applyFont="1" applyFill="1" applyBorder="1" applyAlignment="1" applyProtection="1">
      <alignment horizontal="center" vertical="center" wrapText="1"/>
    </xf>
    <xf numFmtId="0" fontId="5" fillId="4" borderId="55" xfId="0" applyFont="1" applyFill="1" applyBorder="1" applyAlignment="1" applyProtection="1">
      <alignment horizontal="center" vertical="center" wrapText="1"/>
    </xf>
    <xf numFmtId="0" fontId="5" fillId="1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</xf>
    <xf numFmtId="0" fontId="19" fillId="0" borderId="0" xfId="4" applyNumberFormat="1" applyFont="1" applyAlignment="1" applyProtection="1">
      <alignment horizontal="center" vertical="center"/>
      <protection locked="0"/>
    </xf>
    <xf numFmtId="0" fontId="6" fillId="0" borderId="0" xfId="4" applyNumberFormat="1" applyFont="1" applyFill="1" applyAlignment="1" applyProtection="1">
      <alignment horizontal="left"/>
      <protection locked="0"/>
    </xf>
    <xf numFmtId="0" fontId="15" fillId="0" borderId="0" xfId="4" applyNumberFormat="1" applyFont="1" applyFill="1" applyAlignment="1" applyProtection="1">
      <alignment horizontal="left"/>
      <protection locked="0"/>
    </xf>
    <xf numFmtId="0" fontId="20" fillId="0" borderId="20" xfId="4" applyNumberFormat="1" applyFont="1" applyBorder="1" applyAlignment="1" applyProtection="1"/>
    <xf numFmtId="0" fontId="0" fillId="0" borderId="0" xfId="0" applyProtection="1"/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10" borderId="84" xfId="0" applyFont="1" applyFill="1" applyBorder="1" applyAlignment="1" applyProtection="1">
      <alignment horizontal="center" vertical="center" wrapText="1"/>
    </xf>
    <xf numFmtId="0" fontId="5" fillId="0" borderId="85" xfId="0" applyFont="1" applyBorder="1" applyAlignment="1" applyProtection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vertical="center" wrapText="1"/>
    </xf>
    <xf numFmtId="1" fontId="5" fillId="0" borderId="27" xfId="0" applyNumberFormat="1" applyFont="1" applyBorder="1" applyAlignment="1" applyProtection="1">
      <alignment horizontal="center" vertical="center" wrapText="1"/>
    </xf>
    <xf numFmtId="1" fontId="5" fillId="0" borderId="29" xfId="0" applyNumberFormat="1" applyFont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horizontal="center" vertical="center" wrapText="1"/>
    </xf>
    <xf numFmtId="1" fontId="5" fillId="0" borderId="31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1" fontId="5" fillId="0" borderId="84" xfId="0" applyNumberFormat="1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2" fontId="5" fillId="4" borderId="21" xfId="0" applyNumberFormat="1" applyFont="1" applyFill="1" applyBorder="1" applyAlignment="1" applyProtection="1">
      <alignment horizontal="center" vertical="center" wrapText="1"/>
    </xf>
    <xf numFmtId="2" fontId="5" fillId="4" borderId="22" xfId="0" applyNumberFormat="1" applyFont="1" applyFill="1" applyBorder="1" applyAlignment="1" applyProtection="1">
      <alignment horizontal="center" vertical="center" wrapText="1"/>
    </xf>
    <xf numFmtId="2" fontId="5" fillId="4" borderId="1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5" fillId="4" borderId="68" xfId="0" applyNumberFormat="1" applyFont="1" applyFill="1" applyBorder="1" applyAlignment="1" applyProtection="1">
      <alignment horizontal="center" vertical="center" wrapText="1"/>
    </xf>
    <xf numFmtId="2" fontId="5" fillId="4" borderId="16" xfId="0" applyNumberFormat="1" applyFont="1" applyFill="1" applyBorder="1" applyAlignment="1" applyProtection="1">
      <alignment horizontal="center" vertical="center" wrapText="1"/>
    </xf>
    <xf numFmtId="2" fontId="5" fillId="4" borderId="59" xfId="0" applyNumberFormat="1" applyFont="1" applyFill="1" applyBorder="1" applyAlignment="1" applyProtection="1">
      <alignment horizontal="center" vertical="center" wrapText="1"/>
    </xf>
    <xf numFmtId="2" fontId="5" fillId="4" borderId="17" xfId="0" applyNumberFormat="1" applyFont="1" applyFill="1" applyBorder="1" applyAlignment="1" applyProtection="1">
      <alignment horizontal="center" vertical="center" wrapText="1"/>
    </xf>
    <xf numFmtId="2" fontId="5" fillId="4" borderId="60" xfId="0" applyNumberFormat="1" applyFont="1" applyFill="1" applyBorder="1" applyAlignment="1" applyProtection="1">
      <alignment horizontal="center" vertical="center" wrapText="1"/>
    </xf>
    <xf numFmtId="2" fontId="5" fillId="4" borderId="3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1" fontId="0" fillId="0" borderId="0" xfId="0" applyNumberFormat="1" applyProtection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/>
    <xf numFmtId="0" fontId="18" fillId="0" borderId="0" xfId="0" applyFont="1" applyAlignment="1" applyProtection="1"/>
    <xf numFmtId="0" fontId="18" fillId="0" borderId="0" xfId="0" applyFont="1" applyProtection="1"/>
    <xf numFmtId="0" fontId="6" fillId="0" borderId="0" xfId="0" applyFont="1" applyProtection="1"/>
    <xf numFmtId="0" fontId="15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3" applyBorder="1" applyProtection="1"/>
    <xf numFmtId="0" fontId="6" fillId="0" borderId="0" xfId="0" applyNumberFormat="1" applyFont="1" applyFill="1" applyBorder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15" fillId="0" borderId="0" xfId="0" applyNumberFormat="1" applyFont="1" applyAlignment="1" applyProtection="1"/>
    <xf numFmtId="0" fontId="6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6" fillId="0" borderId="20" xfId="3" applyBorder="1" applyProtection="1">
      <protection locked="0"/>
    </xf>
    <xf numFmtId="0" fontId="6" fillId="0" borderId="0" xfId="4" applyNumberFormat="1" applyFont="1" applyBorder="1" applyProtection="1"/>
    <xf numFmtId="0" fontId="6" fillId="0" borderId="0" xfId="4" applyNumberFormat="1" applyFont="1" applyFill="1" applyBorder="1" applyProtection="1"/>
    <xf numFmtId="0" fontId="15" fillId="0" borderId="0" xfId="4" applyNumberFormat="1" applyFont="1" applyBorder="1" applyAlignment="1" applyProtection="1">
      <alignment horizontal="center"/>
    </xf>
    <xf numFmtId="0" fontId="6" fillId="0" borderId="0" xfId="4" applyNumberFormat="1" applyFont="1" applyFill="1" applyProtection="1"/>
    <xf numFmtId="0" fontId="6" fillId="0" borderId="0" xfId="4" applyProtection="1"/>
    <xf numFmtId="0" fontId="18" fillId="0" borderId="0" xfId="4" applyFont="1" applyFill="1" applyProtection="1"/>
    <xf numFmtId="0" fontId="15" fillId="0" borderId="0" xfId="4" applyNumberFormat="1" applyFont="1" applyFill="1" applyAlignment="1" applyProtection="1">
      <alignment horizontal="left"/>
    </xf>
    <xf numFmtId="0" fontId="6" fillId="0" borderId="0" xfId="4" applyNumberFormat="1" applyFont="1" applyFill="1" applyAlignment="1" applyProtection="1">
      <alignment horizontal="left"/>
    </xf>
    <xf numFmtId="0" fontId="6" fillId="0" borderId="0" xfId="4" applyNumberFormat="1" applyFont="1" applyFill="1" applyAlignment="1" applyProtection="1"/>
    <xf numFmtId="0" fontId="15" fillId="0" borderId="0" xfId="4" applyNumberFormat="1" applyFont="1" applyAlignment="1" applyProtection="1">
      <protection locked="0"/>
    </xf>
    <xf numFmtId="0" fontId="26" fillId="2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6" fillId="5" borderId="0" xfId="0" applyFont="1" applyFill="1" applyAlignment="1">
      <alignment vertical="center"/>
    </xf>
    <xf numFmtId="0" fontId="38" fillId="2" borderId="0" xfId="8" applyFont="1" applyFill="1" applyBorder="1" applyAlignment="1" applyProtection="1"/>
    <xf numFmtId="0" fontId="36" fillId="5" borderId="0" xfId="0" applyFont="1" applyFill="1"/>
    <xf numFmtId="0" fontId="21" fillId="14" borderId="20" xfId="4" applyNumberFormat="1" applyFont="1" applyFill="1" applyBorder="1" applyAlignment="1" applyProtection="1">
      <alignment horizontal="center"/>
    </xf>
    <xf numFmtId="0" fontId="15" fillId="14" borderId="20" xfId="4" applyNumberFormat="1" applyFont="1" applyFill="1" applyBorder="1" applyProtection="1"/>
    <xf numFmtId="0" fontId="43" fillId="14" borderId="9" xfId="0" applyFont="1" applyFill="1" applyBorder="1" applyAlignment="1" applyProtection="1">
      <alignment horizontal="center" vertical="center" wrapText="1"/>
    </xf>
    <xf numFmtId="0" fontId="43" fillId="14" borderId="10" xfId="0" applyFont="1" applyFill="1" applyBorder="1" applyAlignment="1" applyProtection="1">
      <alignment horizontal="center" vertical="center" wrapText="1"/>
    </xf>
    <xf numFmtId="0" fontId="43" fillId="14" borderId="48" xfId="0" applyFont="1" applyFill="1" applyBorder="1" applyAlignment="1" applyProtection="1">
      <alignment horizontal="center" vertical="center" wrapText="1"/>
    </xf>
    <xf numFmtId="0" fontId="43" fillId="14" borderId="28" xfId="0" applyFont="1" applyFill="1" applyBorder="1" applyAlignment="1" applyProtection="1">
      <alignment horizontal="center" vertical="center" wrapText="1"/>
    </xf>
    <xf numFmtId="0" fontId="43" fillId="14" borderId="78" xfId="0" applyFont="1" applyFill="1" applyBorder="1" applyAlignment="1" applyProtection="1">
      <alignment horizontal="center" vertical="center" wrapText="1"/>
    </xf>
    <xf numFmtId="0" fontId="43" fillId="14" borderId="44" xfId="0" applyFont="1" applyFill="1" applyBorder="1" applyAlignment="1" applyProtection="1">
      <alignment horizontal="center" vertical="center" wrapText="1"/>
    </xf>
    <xf numFmtId="0" fontId="43" fillId="14" borderId="79" xfId="0" applyFont="1" applyFill="1" applyBorder="1" applyAlignment="1" applyProtection="1">
      <alignment horizontal="center" vertical="center" wrapText="1"/>
    </xf>
    <xf numFmtId="0" fontId="43" fillId="14" borderId="6" xfId="0" applyFont="1" applyFill="1" applyBorder="1" applyAlignment="1" applyProtection="1">
      <alignment horizontal="center" vertical="center" wrapText="1"/>
    </xf>
    <xf numFmtId="0" fontId="43" fillId="14" borderId="36" xfId="0" applyFont="1" applyFill="1" applyBorder="1" applyAlignment="1" applyProtection="1">
      <alignment horizontal="center" vertical="center" wrapText="1"/>
    </xf>
    <xf numFmtId="0" fontId="43" fillId="14" borderId="2" xfId="0" applyFont="1" applyFill="1" applyBorder="1" applyAlignment="1" applyProtection="1">
      <alignment horizontal="center" vertical="center" wrapText="1"/>
    </xf>
    <xf numFmtId="0" fontId="43" fillId="14" borderId="32" xfId="0" applyFont="1" applyFill="1" applyBorder="1" applyAlignment="1" applyProtection="1">
      <alignment horizontal="center" vertical="center" wrapText="1"/>
    </xf>
    <xf numFmtId="0" fontId="6" fillId="0" borderId="20" xfId="4" applyNumberFormat="1" applyFont="1" applyBorder="1" applyAlignment="1" applyProtection="1">
      <alignment horizontal="center" vertical="center" textRotation="90"/>
    </xf>
    <xf numFmtId="0" fontId="15" fillId="15" borderId="20" xfId="4" applyNumberFormat="1" applyFont="1" applyFill="1" applyBorder="1" applyAlignment="1" applyProtection="1">
      <alignment horizontal="center" vertical="center" textRotation="90"/>
    </xf>
    <xf numFmtId="0" fontId="46" fillId="0" borderId="0" xfId="0" applyFont="1" applyAlignment="1"/>
    <xf numFmtId="0" fontId="18" fillId="0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7" fillId="0" borderId="0" xfId="0" applyFont="1" applyFill="1"/>
    <xf numFmtId="49" fontId="20" fillId="0" borderId="49" xfId="4" applyNumberFormat="1" applyFont="1" applyFill="1" applyBorder="1" applyAlignment="1" applyProtection="1">
      <alignment horizontal="center"/>
    </xf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21" fillId="9" borderId="49" xfId="4" applyNumberFormat="1" applyFont="1" applyFill="1" applyBorder="1" applyAlignment="1" applyProtection="1">
      <alignment horizontal="center" wrapText="1"/>
    </xf>
    <xf numFmtId="49" fontId="20" fillId="0" borderId="15" xfId="4" applyNumberFormat="1" applyFont="1" applyBorder="1" applyAlignment="1" applyProtection="1">
      <alignment horizontal="left" vertical="center" wrapText="1"/>
    </xf>
    <xf numFmtId="49" fontId="20" fillId="0" borderId="49" xfId="4" applyNumberFormat="1" applyFont="1" applyBorder="1" applyAlignment="1" applyProtection="1">
      <alignment horizontal="center" wrapText="1"/>
    </xf>
    <xf numFmtId="49" fontId="20" fillId="0" borderId="15" xfId="4" applyNumberFormat="1" applyFont="1" applyBorder="1" applyAlignment="1" applyProtection="1">
      <alignment horizontal="left" vertical="center" wrapText="1" indent="1"/>
    </xf>
    <xf numFmtId="49" fontId="20" fillId="0" borderId="15" xfId="4" applyNumberFormat="1" applyFont="1" applyFill="1" applyBorder="1" applyAlignment="1" applyProtection="1">
      <alignment horizontal="left" vertical="center" wrapText="1"/>
    </xf>
    <xf numFmtId="49" fontId="20" fillId="0" borderId="49" xfId="4" applyNumberFormat="1" applyFont="1" applyFill="1" applyBorder="1" applyAlignment="1" applyProtection="1">
      <alignment horizontal="center" wrapText="1"/>
    </xf>
    <xf numFmtId="49" fontId="20" fillId="0" borderId="15" xfId="4" applyNumberFormat="1" applyFont="1" applyFill="1" applyBorder="1" applyAlignment="1" applyProtection="1">
      <alignment horizontal="left" vertical="center" wrapText="1" indent="1"/>
    </xf>
    <xf numFmtId="0" fontId="20" fillId="0" borderId="15" xfId="4" applyNumberFormat="1" applyFont="1" applyBorder="1" applyAlignment="1" applyProtection="1">
      <alignment horizontal="left" indent="1"/>
    </xf>
    <xf numFmtId="0" fontId="20" fillId="0" borderId="15" xfId="4" applyNumberFormat="1" applyFont="1" applyBorder="1" applyAlignment="1" applyProtection="1">
      <alignment horizontal="left" vertical="center" wrapText="1" indent="1"/>
    </xf>
    <xf numFmtId="49" fontId="21" fillId="9" borderId="49" xfId="4" applyNumberFormat="1" applyFont="1" applyFill="1" applyBorder="1" applyAlignment="1" applyProtection="1">
      <alignment horizontal="center"/>
    </xf>
    <xf numFmtId="49" fontId="21" fillId="9" borderId="49" xfId="4" applyNumberFormat="1" applyFont="1" applyFill="1" applyBorder="1" applyAlignment="1" applyProtection="1">
      <alignment horizontal="center" vertical="center"/>
    </xf>
    <xf numFmtId="49" fontId="20" fillId="2" borderId="49" xfId="4" applyNumberFormat="1" applyFont="1" applyFill="1" applyBorder="1" applyAlignment="1" applyProtection="1">
      <alignment horizontal="center"/>
    </xf>
    <xf numFmtId="49" fontId="47" fillId="14" borderId="23" xfId="4" applyNumberFormat="1" applyFont="1" applyFill="1" applyBorder="1" applyAlignment="1" applyProtection="1">
      <alignment horizontal="left" vertical="center" wrapText="1"/>
    </xf>
    <xf numFmtId="49" fontId="21" fillId="9" borderId="55" xfId="4" applyNumberFormat="1" applyFont="1" applyFill="1" applyBorder="1" applyAlignment="1" applyProtection="1">
      <alignment horizontal="center"/>
    </xf>
    <xf numFmtId="49" fontId="21" fillId="16" borderId="54" xfId="4" applyNumberFormat="1" applyFont="1" applyFill="1" applyBorder="1" applyAlignment="1" applyProtection="1">
      <alignment horizontal="center"/>
    </xf>
    <xf numFmtId="0" fontId="48" fillId="14" borderId="24" xfId="4" applyNumberFormat="1" applyFont="1" applyFill="1" applyBorder="1" applyAlignment="1" applyProtection="1"/>
    <xf numFmtId="49" fontId="21" fillId="9" borderId="56" xfId="4" applyNumberFormat="1" applyFont="1" applyFill="1" applyBorder="1" applyAlignment="1" applyProtection="1">
      <alignment horizontal="center"/>
    </xf>
    <xf numFmtId="0" fontId="48" fillId="14" borderId="15" xfId="4" applyNumberFormat="1" applyFont="1" applyFill="1" applyBorder="1" applyAlignment="1" applyProtection="1"/>
    <xf numFmtId="49" fontId="48" fillId="14" borderId="15" xfId="4" applyNumberFormat="1" applyFont="1" applyFill="1" applyBorder="1" applyAlignment="1" applyProtection="1">
      <alignment horizontal="left" vertical="center" wrapText="1"/>
    </xf>
    <xf numFmtId="49" fontId="50" fillId="16" borderId="50" xfId="4" applyNumberFormat="1" applyFont="1" applyFill="1" applyBorder="1" applyAlignment="1" applyProtection="1">
      <alignment horizontal="left" vertical="center" wrapText="1"/>
    </xf>
    <xf numFmtId="1" fontId="46" fillId="16" borderId="50" xfId="4" applyNumberFormat="1" applyFont="1" applyFill="1" applyBorder="1" applyProtection="1"/>
    <xf numFmtId="1" fontId="46" fillId="16" borderId="51" xfId="4" applyNumberFormat="1" applyFont="1" applyFill="1" applyBorder="1" applyProtection="1"/>
    <xf numFmtId="1" fontId="51" fillId="0" borderId="20" xfId="5" applyNumberFormat="1" applyFont="1" applyFill="1" applyBorder="1" applyProtection="1">
      <protection locked="0"/>
    </xf>
    <xf numFmtId="1" fontId="51" fillId="0" borderId="15" xfId="5" applyNumberFormat="1" applyFont="1" applyFill="1" applyBorder="1" applyProtection="1">
      <protection locked="0"/>
    </xf>
    <xf numFmtId="1" fontId="51" fillId="0" borderId="49" xfId="5" applyNumberFormat="1" applyFont="1" applyFill="1" applyBorder="1" applyProtection="1">
      <protection locked="0"/>
    </xf>
    <xf numFmtId="1" fontId="51" fillId="0" borderId="15" xfId="5" applyNumberFormat="1" applyFont="1" applyFill="1" applyBorder="1" applyAlignment="1" applyProtection="1">
      <alignment horizontal="right"/>
      <protection locked="0"/>
    </xf>
    <xf numFmtId="1" fontId="51" fillId="0" borderId="20" xfId="5" applyNumberFormat="1" applyFont="1" applyFill="1" applyBorder="1" applyAlignment="1" applyProtection="1">
      <alignment horizontal="right"/>
      <protection locked="0"/>
    </xf>
    <xf numFmtId="49" fontId="51" fillId="0" borderId="20" xfId="5" applyNumberFormat="1" applyFont="1" applyFill="1" applyBorder="1" applyAlignment="1" applyProtection="1">
      <alignment horizontal="right"/>
      <protection locked="0"/>
    </xf>
    <xf numFmtId="1" fontId="51" fillId="0" borderId="49" xfId="5" applyNumberFormat="1" applyFont="1" applyFill="1" applyBorder="1" applyAlignment="1" applyProtection="1">
      <alignment horizontal="right"/>
      <protection locked="0"/>
    </xf>
    <xf numFmtId="49" fontId="51" fillId="0" borderId="15" xfId="5" applyNumberFormat="1" applyFont="1" applyFill="1" applyBorder="1" applyAlignment="1" applyProtection="1">
      <alignment horizontal="right"/>
      <protection locked="0"/>
    </xf>
    <xf numFmtId="49" fontId="51" fillId="0" borderId="20" xfId="5" applyNumberFormat="1" applyFont="1" applyFill="1" applyBorder="1" applyAlignment="1" applyProtection="1">
      <alignment horizontal="right"/>
    </xf>
    <xf numFmtId="1" fontId="51" fillId="16" borderId="20" xfId="5" applyNumberFormat="1" applyFont="1" applyFill="1" applyBorder="1" applyProtection="1"/>
    <xf numFmtId="1" fontId="46" fillId="16" borderId="20" xfId="4" applyNumberFormat="1" applyFont="1" applyFill="1" applyBorder="1" applyProtection="1"/>
    <xf numFmtId="1" fontId="46" fillId="16" borderId="18" xfId="4" applyNumberFormat="1" applyFont="1" applyFill="1" applyBorder="1" applyProtection="1"/>
    <xf numFmtId="1" fontId="46" fillId="16" borderId="25" xfId="4" applyNumberFormat="1" applyFont="1" applyFill="1" applyBorder="1" applyProtection="1"/>
    <xf numFmtId="1" fontId="51" fillId="16" borderId="49" xfId="4" applyNumberFormat="1" applyFont="1" applyFill="1" applyBorder="1" applyProtection="1"/>
    <xf numFmtId="1" fontId="15" fillId="16" borderId="20" xfId="4" applyNumberFormat="1" applyFont="1" applyFill="1" applyBorder="1" applyProtection="1"/>
    <xf numFmtId="1" fontId="6" fillId="16" borderId="20" xfId="4" applyNumberFormat="1" applyFont="1" applyFill="1" applyBorder="1" applyProtection="1"/>
    <xf numFmtId="0" fontId="44" fillId="14" borderId="20" xfId="4" applyNumberFormat="1" applyFont="1" applyFill="1" applyBorder="1" applyProtection="1"/>
    <xf numFmtId="49" fontId="21" fillId="9" borderId="20" xfId="4" applyNumberFormat="1" applyFont="1" applyFill="1" applyBorder="1" applyAlignment="1" applyProtection="1">
      <alignment horizontal="center" vertical="center"/>
    </xf>
    <xf numFmtId="0" fontId="20" fillId="0" borderId="20" xfId="4" applyNumberFormat="1" applyFont="1" applyFill="1" applyBorder="1" applyProtection="1"/>
    <xf numFmtId="49" fontId="20" fillId="0" borderId="20" xfId="4" applyNumberFormat="1" applyFont="1" applyBorder="1" applyAlignment="1" applyProtection="1">
      <alignment horizontal="center" vertical="center"/>
    </xf>
    <xf numFmtId="0" fontId="20" fillId="0" borderId="20" xfId="4" applyNumberFormat="1" applyFont="1" applyFill="1" applyBorder="1" applyAlignment="1" applyProtection="1">
      <alignment horizontal="left" indent="1"/>
    </xf>
    <xf numFmtId="0" fontId="20" fillId="12" borderId="20" xfId="4" applyNumberFormat="1" applyFont="1" applyFill="1" applyBorder="1" applyAlignment="1" applyProtection="1">
      <alignment horizontal="justify"/>
    </xf>
    <xf numFmtId="0" fontId="20" fillId="12" borderId="20" xfId="4" applyNumberFormat="1" applyFont="1" applyFill="1" applyBorder="1" applyAlignment="1" applyProtection="1">
      <alignment horizontal="center"/>
    </xf>
    <xf numFmtId="49" fontId="20" fillId="12" borderId="20" xfId="4" applyNumberFormat="1" applyFont="1" applyFill="1" applyBorder="1" applyProtection="1"/>
    <xf numFmtId="0" fontId="20" fillId="12" borderId="20" xfId="4" applyNumberFormat="1" applyFont="1" applyFill="1" applyBorder="1" applyProtection="1"/>
    <xf numFmtId="1" fontId="46" fillId="0" borderId="15" xfId="5" applyNumberFormat="1" applyFont="1" applyFill="1" applyBorder="1" applyProtection="1">
      <protection locked="0"/>
    </xf>
    <xf numFmtId="1" fontId="46" fillId="0" borderId="20" xfId="5" applyNumberFormat="1" applyFont="1" applyFill="1" applyBorder="1" applyProtection="1">
      <protection locked="0"/>
    </xf>
    <xf numFmtId="1" fontId="46" fillId="16" borderId="20" xfId="5" applyNumberFormat="1" applyFont="1" applyFill="1" applyBorder="1" applyProtection="1"/>
    <xf numFmtId="1" fontId="46" fillId="16" borderId="49" xfId="4" applyNumberFormat="1" applyFont="1" applyFill="1" applyBorder="1" applyProtection="1"/>
    <xf numFmtId="1" fontId="46" fillId="0" borderId="49" xfId="5" applyNumberFormat="1" applyFont="1" applyFill="1" applyBorder="1" applyProtection="1">
      <protection locked="0"/>
    </xf>
    <xf numFmtId="1" fontId="46" fillId="0" borderId="23" xfId="5" applyNumberFormat="1" applyFont="1" applyFill="1" applyBorder="1" applyProtection="1">
      <protection locked="0"/>
    </xf>
    <xf numFmtId="1" fontId="46" fillId="0" borderId="18" xfId="5" applyNumberFormat="1" applyFont="1" applyFill="1" applyBorder="1" applyProtection="1">
      <protection locked="0"/>
    </xf>
    <xf numFmtId="1" fontId="46" fillId="16" borderId="18" xfId="5" applyNumberFormat="1" applyFont="1" applyFill="1" applyBorder="1" applyProtection="1"/>
    <xf numFmtId="1" fontId="46" fillId="16" borderId="55" xfId="4" applyNumberFormat="1" applyFont="1" applyFill="1" applyBorder="1" applyProtection="1"/>
    <xf numFmtId="1" fontId="46" fillId="0" borderId="55" xfId="5" applyNumberFormat="1" applyFont="1" applyFill="1" applyBorder="1" applyProtection="1">
      <protection locked="0"/>
    </xf>
    <xf numFmtId="1" fontId="46" fillId="16" borderId="51" xfId="5" applyNumberFormat="1" applyFont="1" applyFill="1" applyBorder="1" applyProtection="1"/>
    <xf numFmtId="1" fontId="46" fillId="16" borderId="52" xfId="4" applyNumberFormat="1" applyFont="1" applyFill="1" applyBorder="1" applyProtection="1"/>
    <xf numFmtId="1" fontId="46" fillId="0" borderId="24" xfId="5" applyNumberFormat="1" applyFont="1" applyFill="1" applyBorder="1" applyProtection="1">
      <protection locked="0"/>
    </xf>
    <xf numFmtId="1" fontId="46" fillId="0" borderId="25" xfId="5" applyNumberFormat="1" applyFont="1" applyFill="1" applyBorder="1" applyProtection="1">
      <protection locked="0"/>
    </xf>
    <xf numFmtId="1" fontId="46" fillId="16" borderId="25" xfId="5" applyNumberFormat="1" applyFont="1" applyFill="1" applyBorder="1" applyProtection="1"/>
    <xf numFmtId="1" fontId="46" fillId="16" borderId="56" xfId="4" applyNumberFormat="1" applyFont="1" applyFill="1" applyBorder="1" applyProtection="1"/>
    <xf numFmtId="1" fontId="46" fillId="0" borderId="24" xfId="5" applyNumberFormat="1" applyFont="1" applyFill="1" applyBorder="1" applyAlignment="1" applyProtection="1">
      <alignment horizontal="right"/>
      <protection locked="0"/>
    </xf>
    <xf numFmtId="1" fontId="46" fillId="0" borderId="25" xfId="5" applyNumberFormat="1" applyFont="1" applyFill="1" applyBorder="1" applyAlignment="1" applyProtection="1">
      <alignment horizontal="right"/>
      <protection locked="0"/>
    </xf>
    <xf numFmtId="1" fontId="46" fillId="0" borderId="56" xfId="5" applyNumberFormat="1" applyFont="1" applyFill="1" applyBorder="1" applyAlignment="1" applyProtection="1">
      <alignment horizontal="right"/>
      <protection locked="0"/>
    </xf>
    <xf numFmtId="1" fontId="46" fillId="0" borderId="20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  <protection locked="0"/>
    </xf>
    <xf numFmtId="1" fontId="46" fillId="0" borderId="49" xfId="5" applyNumberFormat="1" applyFont="1" applyFill="1" applyBorder="1" applyAlignment="1" applyProtection="1">
      <alignment horizontal="right"/>
      <protection locked="0"/>
    </xf>
    <xf numFmtId="49" fontId="46" fillId="0" borderId="23" xfId="5" applyNumberFormat="1" applyFont="1" applyFill="1" applyBorder="1" applyAlignment="1" applyProtection="1">
      <alignment horizontal="right"/>
      <protection locked="0"/>
    </xf>
    <xf numFmtId="49" fontId="46" fillId="0" borderId="18" xfId="5" applyNumberFormat="1" applyFont="1" applyFill="1" applyBorder="1" applyAlignment="1" applyProtection="1">
      <alignment horizontal="right"/>
      <protection locked="0"/>
    </xf>
    <xf numFmtId="49" fontId="46" fillId="0" borderId="18" xfId="5" applyNumberFormat="1" applyFont="1" applyFill="1" applyBorder="1" applyAlignment="1" applyProtection="1">
      <alignment horizontal="right"/>
    </xf>
    <xf numFmtId="1" fontId="46" fillId="0" borderId="55" xfId="5" applyNumberFormat="1" applyFont="1" applyFill="1" applyBorder="1" applyAlignment="1" applyProtection="1">
      <alignment horizontal="right"/>
      <protection locked="0"/>
    </xf>
    <xf numFmtId="1" fontId="46" fillId="16" borderId="51" xfId="4" applyNumberFormat="1" applyFont="1" applyFill="1" applyBorder="1" applyAlignment="1" applyProtection="1">
      <alignment horizontal="right"/>
    </xf>
    <xf numFmtId="49" fontId="47" fillId="14" borderId="24" xfId="4" applyNumberFormat="1" applyFont="1" applyFill="1" applyBorder="1" applyAlignment="1" applyProtection="1">
      <alignment horizontal="left" vertical="center" wrapText="1"/>
    </xf>
    <xf numFmtId="49" fontId="21" fillId="9" borderId="56" xfId="4" applyNumberFormat="1" applyFont="1" applyFill="1" applyBorder="1" applyAlignment="1" applyProtection="1">
      <alignment horizontal="center" wrapText="1"/>
    </xf>
    <xf numFmtId="1" fontId="46" fillId="0" borderId="56" xfId="5" applyNumberFormat="1" applyFont="1" applyFill="1" applyBorder="1" applyProtection="1">
      <protection locked="0"/>
    </xf>
    <xf numFmtId="0" fontId="44" fillId="12" borderId="50" xfId="4" applyNumberFormat="1" applyFont="1" applyFill="1" applyBorder="1" applyAlignment="1" applyProtection="1">
      <alignment horizontal="center"/>
    </xf>
    <xf numFmtId="0" fontId="44" fillId="12" borderId="52" xfId="4" applyNumberFormat="1" applyFont="1" applyFill="1" applyBorder="1" applyAlignment="1" applyProtection="1">
      <alignment horizontal="center"/>
    </xf>
    <xf numFmtId="0" fontId="44" fillId="12" borderId="51" xfId="4" applyNumberFormat="1" applyFont="1" applyFill="1" applyBorder="1" applyAlignment="1" applyProtection="1">
      <alignment horizontal="center"/>
    </xf>
    <xf numFmtId="1" fontId="46" fillId="16" borderId="50" xfId="5" applyNumberFormat="1" applyFont="1" applyFill="1" applyBorder="1" applyProtection="1"/>
    <xf numFmtId="1" fontId="46" fillId="16" borderId="52" xfId="5" applyNumberFormat="1" applyFont="1" applyFill="1" applyBorder="1" applyProtection="1"/>
    <xf numFmtId="49" fontId="15" fillId="9" borderId="82" xfId="0" applyNumberFormat="1" applyFont="1" applyFill="1" applyBorder="1" applyAlignment="1" applyProtection="1">
      <alignment horizontal="center" vertical="center"/>
    </xf>
    <xf numFmtId="49" fontId="6" fillId="0" borderId="67" xfId="0" applyNumberFormat="1" applyFont="1" applyFill="1" applyBorder="1" applyAlignment="1" applyProtection="1">
      <alignment horizontal="center" vertical="center"/>
    </xf>
    <xf numFmtId="49" fontId="15" fillId="9" borderId="67" xfId="0" applyNumberFormat="1" applyFont="1" applyFill="1" applyBorder="1" applyAlignment="1" applyProtection="1">
      <alignment horizontal="center" vertical="center"/>
    </xf>
    <xf numFmtId="0" fontId="6" fillId="0" borderId="67" xfId="0" applyNumberFormat="1" applyFont="1" applyFill="1" applyBorder="1" applyAlignment="1" applyProtection="1">
      <alignment horizontal="center" vertical="center"/>
    </xf>
    <xf numFmtId="1" fontId="6" fillId="0" borderId="15" xfId="2" applyNumberFormat="1" applyFont="1" applyFill="1" applyBorder="1" applyProtection="1">
      <protection locked="0"/>
    </xf>
    <xf numFmtId="1" fontId="6" fillId="0" borderId="12" xfId="2" applyNumberFormat="1" applyFont="1" applyFill="1" applyBorder="1" applyProtection="1">
      <protection locked="0"/>
    </xf>
    <xf numFmtId="1" fontId="6" fillId="0" borderId="11" xfId="2" applyNumberFormat="1" applyFont="1" applyFill="1" applyBorder="1" applyProtection="1">
      <protection locked="0"/>
    </xf>
    <xf numFmtId="1" fontId="6" fillId="0" borderId="24" xfId="2" applyNumberFormat="1" applyFont="1" applyFill="1" applyBorder="1" applyProtection="1">
      <protection locked="0"/>
    </xf>
    <xf numFmtId="1" fontId="6" fillId="0" borderId="56" xfId="2" applyNumberFormat="1" applyFont="1" applyFill="1" applyBorder="1" applyProtection="1">
      <protection locked="0"/>
    </xf>
    <xf numFmtId="1" fontId="6" fillId="0" borderId="26" xfId="3" applyNumberFormat="1" applyFont="1" applyFill="1" applyBorder="1" applyProtection="1">
      <protection locked="0"/>
    </xf>
    <xf numFmtId="0" fontId="28" fillId="14" borderId="50" xfId="0" applyNumberFormat="1" applyFont="1" applyFill="1" applyBorder="1" applyAlignment="1" applyProtection="1">
      <alignment horizontal="center"/>
    </xf>
    <xf numFmtId="0" fontId="28" fillId="14" borderId="54" xfId="0" applyNumberFormat="1" applyFont="1" applyFill="1" applyBorder="1" applyAlignment="1" applyProtection="1">
      <alignment horizontal="center"/>
    </xf>
    <xf numFmtId="0" fontId="28" fillId="14" borderId="51" xfId="0" applyNumberFormat="1" applyFont="1" applyFill="1" applyBorder="1" applyAlignment="1" applyProtection="1">
      <alignment horizontal="center"/>
    </xf>
    <xf numFmtId="0" fontId="28" fillId="14" borderId="52" xfId="0" applyNumberFormat="1" applyFont="1" applyFill="1" applyBorder="1" applyAlignment="1" applyProtection="1">
      <alignment horizontal="center"/>
    </xf>
    <xf numFmtId="0" fontId="28" fillId="14" borderId="48" xfId="0" applyNumberFormat="1" applyFont="1" applyFill="1" applyBorder="1" applyAlignment="1" applyProtection="1">
      <alignment horizontal="center"/>
    </xf>
    <xf numFmtId="49" fontId="6" fillId="17" borderId="54" xfId="0" applyNumberFormat="1" applyFont="1" applyFill="1" applyBorder="1" applyAlignment="1" applyProtection="1">
      <alignment horizontal="center"/>
    </xf>
    <xf numFmtId="1" fontId="15" fillId="17" borderId="50" xfId="0" applyNumberFormat="1" applyFont="1" applyFill="1" applyBorder="1" applyProtection="1"/>
    <xf numFmtId="1" fontId="15" fillId="17" borderId="51" xfId="0" applyNumberFormat="1" applyFont="1" applyFill="1" applyBorder="1" applyProtection="1"/>
    <xf numFmtId="1" fontId="15" fillId="17" borderId="52" xfId="0" applyNumberFormat="1" applyFont="1" applyFill="1" applyBorder="1" applyProtection="1"/>
    <xf numFmtId="1" fontId="6" fillId="17" borderId="25" xfId="2" applyNumberFormat="1" applyFont="1" applyFill="1" applyBorder="1" applyProtection="1"/>
    <xf numFmtId="1" fontId="6" fillId="17" borderId="20" xfId="2" applyNumberFormat="1" applyFont="1" applyFill="1" applyBorder="1" applyProtection="1"/>
    <xf numFmtId="1" fontId="6" fillId="17" borderId="11" xfId="2" applyNumberFormat="1" applyFont="1" applyFill="1" applyBorder="1" applyProtection="1"/>
    <xf numFmtId="0" fontId="52" fillId="17" borderId="80" xfId="0" applyNumberFormat="1" applyFont="1" applyFill="1" applyBorder="1" applyAlignment="1" applyProtection="1">
      <alignment horizontal="left" vertical="justify" wrapText="1"/>
    </xf>
    <xf numFmtId="0" fontId="3" fillId="0" borderId="67" xfId="0" applyNumberFormat="1" applyFont="1" applyBorder="1" applyAlignment="1" applyProtection="1">
      <alignment horizontal="left" vertical="center" wrapText="1" indent="1"/>
    </xf>
    <xf numFmtId="0" fontId="6" fillId="0" borderId="67" xfId="0" applyNumberFormat="1" applyFont="1" applyBorder="1" applyAlignment="1" applyProtection="1">
      <alignment horizontal="left" vertical="center" wrapText="1" indent="1"/>
    </xf>
    <xf numFmtId="49" fontId="3" fillId="0" borderId="67" xfId="0" applyNumberFormat="1" applyFont="1" applyFill="1" applyBorder="1" applyAlignment="1" applyProtection="1">
      <alignment horizontal="center" vertical="center"/>
    </xf>
    <xf numFmtId="0" fontId="3" fillId="0" borderId="67" xfId="0" applyNumberFormat="1" applyFont="1" applyBorder="1" applyAlignment="1" applyProtection="1">
      <alignment horizontal="left" vertical="center" wrapText="1"/>
    </xf>
    <xf numFmtId="0" fontId="6" fillId="0" borderId="67" xfId="0" applyNumberFormat="1" applyFont="1" applyBorder="1" applyAlignment="1" applyProtection="1">
      <alignment horizontal="left" vertical="center" wrapText="1"/>
    </xf>
    <xf numFmtId="0" fontId="52" fillId="14" borderId="82" xfId="0" applyNumberFormat="1" applyFont="1" applyFill="1" applyBorder="1" applyAlignment="1" applyProtection="1">
      <alignment vertical="center" wrapText="1"/>
    </xf>
    <xf numFmtId="0" fontId="52" fillId="14" borderId="67" xfId="0" applyNumberFormat="1" applyFont="1" applyFill="1" applyBorder="1" applyAlignment="1" applyProtection="1">
      <alignment vertical="center" wrapText="1"/>
    </xf>
    <xf numFmtId="0" fontId="6" fillId="14" borderId="20" xfId="0" applyNumberFormat="1" applyFont="1" applyFill="1" applyBorder="1" applyProtection="1"/>
    <xf numFmtId="49" fontId="6" fillId="14" borderId="2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28" fillId="14" borderId="53" xfId="0" applyNumberFormat="1" applyFont="1" applyFill="1" applyBorder="1" applyAlignment="1" applyProtection="1">
      <alignment horizontal="center"/>
    </xf>
    <xf numFmtId="1" fontId="15" fillId="17" borderId="35" xfId="0" applyNumberFormat="1" applyFont="1" applyFill="1" applyBorder="1" applyProtection="1"/>
    <xf numFmtId="1" fontId="15" fillId="17" borderId="34" xfId="0" applyNumberFormat="1" applyFont="1" applyFill="1" applyBorder="1" applyProtection="1"/>
    <xf numFmtId="1" fontId="15" fillId="17" borderId="43" xfId="0" applyNumberFormat="1" applyFont="1" applyFill="1" applyBorder="1" applyProtection="1"/>
    <xf numFmtId="1" fontId="15" fillId="17" borderId="30" xfId="0" applyNumberFormat="1" applyFont="1" applyFill="1" applyBorder="1" applyProtection="1"/>
    <xf numFmtId="1" fontId="15" fillId="17" borderId="22" xfId="0" applyNumberFormat="1" applyFont="1" applyFill="1" applyBorder="1" applyProtection="1"/>
    <xf numFmtId="1" fontId="15" fillId="17" borderId="29" xfId="0" applyNumberFormat="1" applyFont="1" applyFill="1" applyBorder="1" applyProtection="1"/>
    <xf numFmtId="1" fontId="15" fillId="17" borderId="76" xfId="0" applyNumberFormat="1" applyFont="1" applyFill="1" applyBorder="1" applyProtection="1"/>
    <xf numFmtId="1" fontId="15" fillId="17" borderId="15" xfId="0" applyNumberFormat="1" applyFont="1" applyFill="1" applyBorder="1" applyProtection="1"/>
    <xf numFmtId="1" fontId="15" fillId="17" borderId="12" xfId="0" applyNumberFormat="1" applyFont="1" applyFill="1" applyBorder="1" applyProtection="1"/>
    <xf numFmtId="1" fontId="6" fillId="0" borderId="57" xfId="2" applyNumberFormat="1" applyFont="1" applyFill="1" applyBorder="1" applyProtection="1">
      <protection locked="0"/>
    </xf>
    <xf numFmtId="1" fontId="15" fillId="17" borderId="24" xfId="0" applyNumberFormat="1" applyFont="1" applyFill="1" applyBorder="1" applyProtection="1"/>
    <xf numFmtId="0" fontId="15" fillId="0" borderId="0" xfId="0" applyNumberFormat="1" applyFont="1" applyFill="1" applyAlignment="1" applyProtection="1">
      <alignment horizontal="left"/>
      <protection locked="0"/>
    </xf>
    <xf numFmtId="0" fontId="57" fillId="0" borderId="20" xfId="9" applyFont="1" applyBorder="1" applyAlignment="1" applyProtection="1">
      <alignment horizontal="left" vertical="center" wrapText="1"/>
      <protection locked="0"/>
    </xf>
    <xf numFmtId="0" fontId="3" fillId="0" borderId="20" xfId="11" applyFont="1" applyBorder="1" applyProtection="1">
      <protection locked="0"/>
    </xf>
    <xf numFmtId="0" fontId="15" fillId="0" borderId="20" xfId="11" applyFont="1" applyBorder="1" applyProtection="1">
      <protection locked="0"/>
    </xf>
    <xf numFmtId="0" fontId="3" fillId="0" borderId="0" xfId="11" applyFont="1" applyProtection="1">
      <protection locked="0"/>
    </xf>
    <xf numFmtId="0" fontId="15" fillId="0" borderId="0" xfId="11" applyFont="1" applyProtection="1"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18" fillId="0" borderId="20" xfId="9" applyNumberFormat="1" applyFont="1" applyBorder="1" applyAlignment="1" applyProtection="1">
      <alignment horizontal="left" vertical="center" wrapText="1"/>
      <protection locked="0"/>
    </xf>
    <xf numFmtId="0" fontId="3" fillId="12" borderId="20" xfId="11" applyFont="1" applyFill="1" applyBorder="1" applyProtection="1">
      <protection locked="0"/>
    </xf>
    <xf numFmtId="0" fontId="55" fillId="12" borderId="20" xfId="9" applyFont="1" applyFill="1" applyBorder="1" applyAlignment="1" applyProtection="1">
      <alignment horizontal="center" vertical="center" wrapText="1"/>
      <protection locked="0"/>
    </xf>
    <xf numFmtId="0" fontId="15" fillId="0" borderId="20" xfId="11" applyFont="1" applyBorder="1" applyAlignment="1" applyProtection="1">
      <alignment horizontal="center" vertical="center"/>
      <protection locked="0"/>
    </xf>
    <xf numFmtId="0" fontId="3" fillId="12" borderId="20" xfId="11" applyFont="1" applyFill="1" applyBorder="1" applyAlignment="1" applyProtection="1">
      <alignment horizontal="center" vertical="center"/>
      <protection locked="0"/>
    </xf>
    <xf numFmtId="0" fontId="3" fillId="0" borderId="20" xfId="11" applyFont="1" applyBorder="1" applyAlignment="1" applyProtection="1">
      <alignment horizontal="center" vertical="center"/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3" fillId="0" borderId="20" xfId="9" applyFont="1" applyBorder="1" applyAlignment="1" applyProtection="1">
      <protection locked="0"/>
    </xf>
    <xf numFmtId="0" fontId="15" fillId="0" borderId="20" xfId="9" applyFont="1" applyBorder="1" applyProtection="1">
      <protection locked="0"/>
    </xf>
    <xf numFmtId="0" fontId="15" fillId="12" borderId="20" xfId="9" applyFont="1" applyFill="1" applyBorder="1" applyProtection="1">
      <protection locked="0"/>
    </xf>
    <xf numFmtId="0" fontId="3" fillId="0" borderId="20" xfId="9" applyFont="1" applyBorder="1" applyAlignment="1" applyProtection="1">
      <alignment horizontal="center"/>
      <protection locked="0"/>
    </xf>
    <xf numFmtId="0" fontId="15" fillId="0" borderId="0" xfId="4" applyNumberFormat="1" applyFont="1" applyFill="1" applyAlignment="1" applyProtection="1">
      <alignment horizontal="left"/>
      <protection locked="0"/>
    </xf>
    <xf numFmtId="0" fontId="3" fillId="0" borderId="59" xfId="0" applyFont="1" applyBorder="1"/>
    <xf numFmtId="0" fontId="0" fillId="0" borderId="20" xfId="0" applyBorder="1"/>
    <xf numFmtId="0" fontId="0" fillId="0" borderId="49" xfId="0" applyBorder="1"/>
    <xf numFmtId="0" fontId="3" fillId="0" borderId="20" xfId="0" applyFont="1" applyBorder="1" applyAlignment="1" applyProtection="1">
      <alignment vertical="center" wrapText="1"/>
    </xf>
    <xf numFmtId="0" fontId="0" fillId="0" borderId="20" xfId="0" applyFill="1" applyBorder="1"/>
    <xf numFmtId="0" fontId="3" fillId="0" borderId="0" xfId="0" applyNumberFormat="1" applyFont="1" applyProtection="1">
      <protection locked="0"/>
    </xf>
    <xf numFmtId="0" fontId="3" fillId="0" borderId="0" xfId="4" applyNumberFormat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/>
    </xf>
    <xf numFmtId="0" fontId="39" fillId="0" borderId="0" xfId="0" applyFont="1" applyBorder="1" applyAlignment="1">
      <alignment horizontal="left" vertical="center" wrapText="1"/>
    </xf>
    <xf numFmtId="0" fontId="26" fillId="2" borderId="69" xfId="0" applyFont="1" applyFill="1" applyBorder="1" applyAlignment="1">
      <alignment horizontal="center"/>
    </xf>
    <xf numFmtId="0" fontId="26" fillId="2" borderId="70" xfId="0" applyFont="1" applyFill="1" applyBorder="1" applyAlignment="1">
      <alignment horizontal="center"/>
    </xf>
    <xf numFmtId="0" fontId="26" fillId="2" borderId="71" xfId="0" applyFont="1" applyFill="1" applyBorder="1" applyAlignment="1">
      <alignment horizontal="center"/>
    </xf>
    <xf numFmtId="0" fontId="37" fillId="2" borderId="0" xfId="8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5" borderId="3" xfId="0" applyFont="1" applyFill="1" applyBorder="1" applyAlignment="1" applyProtection="1">
      <alignment horizontal="center" vertical="center" wrapText="1"/>
    </xf>
    <xf numFmtId="0" fontId="5" fillId="15" borderId="5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5" fillId="0" borderId="72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center" vertical="center" wrapText="1"/>
    </xf>
    <xf numFmtId="0" fontId="5" fillId="0" borderId="74" xfId="0" applyFont="1" applyFill="1" applyBorder="1" applyAlignment="1" applyProtection="1">
      <alignment horizontal="center" vertical="center" wrapText="1"/>
    </xf>
    <xf numFmtId="0" fontId="5" fillId="0" borderId="75" xfId="0" applyFont="1" applyFill="1" applyBorder="1" applyAlignment="1" applyProtection="1">
      <alignment horizontal="center" vertical="center" wrapText="1"/>
    </xf>
    <xf numFmtId="0" fontId="5" fillId="15" borderId="72" xfId="0" applyFont="1" applyFill="1" applyBorder="1" applyAlignment="1" applyProtection="1">
      <alignment horizontal="center" vertical="center" wrapText="1"/>
    </xf>
    <xf numFmtId="0" fontId="5" fillId="15" borderId="73" xfId="0" applyFont="1" applyFill="1" applyBorder="1" applyAlignment="1" applyProtection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81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0" fontId="36" fillId="0" borderId="47" xfId="0" applyFont="1" applyFill="1" applyBorder="1" applyAlignment="1" applyProtection="1">
      <alignment horizontal="center" vertical="center" wrapText="1"/>
    </xf>
    <xf numFmtId="0" fontId="34" fillId="11" borderId="0" xfId="8" applyFont="1" applyFill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20" xfId="0" applyNumberFormat="1" applyFont="1" applyBorder="1" applyAlignment="1" applyProtection="1">
      <alignment horizontal="center" vertical="center" textRotation="90" wrapText="1"/>
    </xf>
    <xf numFmtId="0" fontId="6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textRotation="90" wrapText="1"/>
    </xf>
    <xf numFmtId="0" fontId="6" fillId="0" borderId="17" xfId="0" applyNumberFormat="1" applyFont="1" applyBorder="1" applyAlignment="1" applyProtection="1">
      <alignment horizontal="center" vertical="center" textRotation="90" wrapText="1"/>
    </xf>
    <xf numFmtId="0" fontId="6" fillId="0" borderId="27" xfId="0" applyNumberFormat="1" applyFont="1" applyBorder="1" applyAlignment="1" applyProtection="1">
      <alignment horizontal="center" vertical="center" textRotation="90" wrapText="1"/>
    </xf>
    <xf numFmtId="0" fontId="6" fillId="0" borderId="20" xfId="0" applyNumberFormat="1" applyFont="1" applyBorder="1" applyAlignment="1" applyProtection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textRotation="90" wrapText="1"/>
    </xf>
    <xf numFmtId="0" fontId="6" fillId="0" borderId="49" xfId="0" applyNumberFormat="1" applyFont="1" applyBorder="1" applyAlignment="1" applyProtection="1">
      <alignment horizontal="center" vertical="center" textRotation="90" wrapText="1"/>
    </xf>
    <xf numFmtId="0" fontId="6" fillId="0" borderId="55" xfId="0" applyNumberFormat="1" applyFont="1" applyBorder="1" applyAlignment="1" applyProtection="1">
      <alignment horizontal="center" vertical="center" textRotation="90" wrapText="1"/>
    </xf>
    <xf numFmtId="0" fontId="6" fillId="0" borderId="2" xfId="0" applyNumberFormat="1" applyFont="1" applyBorder="1" applyAlignment="1" applyProtection="1">
      <alignment horizontal="center" vertical="center" textRotation="90" wrapText="1"/>
    </xf>
    <xf numFmtId="0" fontId="6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5" fillId="15" borderId="21" xfId="0" applyNumberFormat="1" applyFont="1" applyFill="1" applyBorder="1" applyAlignment="1" applyProtection="1">
      <alignment horizontal="center" vertical="center" textRotation="90" wrapText="1"/>
    </xf>
    <xf numFmtId="0" fontId="15" fillId="15" borderId="22" xfId="0" applyNumberFormat="1" applyFont="1" applyFill="1" applyBorder="1" applyAlignment="1" applyProtection="1">
      <alignment horizontal="center" vertical="center" textRotation="90" wrapText="1"/>
    </xf>
    <xf numFmtId="0" fontId="15" fillId="15" borderId="29" xfId="0" applyNumberFormat="1" applyFont="1" applyFill="1" applyBorder="1" applyAlignment="1" applyProtection="1">
      <alignment horizontal="center" vertical="center" textRotation="90" wrapText="1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5" fillId="15" borderId="15" xfId="0" applyNumberFormat="1" applyFont="1" applyFill="1" applyBorder="1" applyAlignment="1" applyProtection="1">
      <alignment horizontal="center" vertical="center" textRotation="90" wrapText="1"/>
    </xf>
    <xf numFmtId="0" fontId="15" fillId="15" borderId="23" xfId="0" applyNumberFormat="1" applyFont="1" applyFill="1" applyBorder="1" applyAlignment="1" applyProtection="1">
      <alignment horizontal="center" vertical="center" textRotation="90" wrapText="1"/>
    </xf>
    <xf numFmtId="0" fontId="6" fillId="0" borderId="72" xfId="0" applyNumberFormat="1" applyFont="1" applyBorder="1" applyAlignment="1" applyProtection="1">
      <alignment horizontal="center" vertical="center" wrapText="1"/>
    </xf>
    <xf numFmtId="0" fontId="6" fillId="0" borderId="78" xfId="0" applyNumberFormat="1" applyFont="1" applyBorder="1" applyAlignment="1" applyProtection="1">
      <alignment horizontal="center" vertical="center" wrapText="1"/>
    </xf>
    <xf numFmtId="0" fontId="6" fillId="0" borderId="33" xfId="0" applyNumberFormat="1" applyFont="1" applyBorder="1" applyAlignment="1" applyProtection="1">
      <alignment horizontal="center" vertical="center" textRotation="90" wrapText="1"/>
    </xf>
    <xf numFmtId="0" fontId="6" fillId="0" borderId="34" xfId="0" applyNumberFormat="1" applyFont="1" applyBorder="1" applyAlignment="1" applyProtection="1">
      <alignment horizontal="center" vertical="center" textRotation="90" wrapText="1"/>
    </xf>
    <xf numFmtId="0" fontId="6" fillId="0" borderId="45" xfId="0" applyNumberFormat="1" applyFont="1" applyBorder="1" applyAlignment="1" applyProtection="1">
      <alignment horizontal="center" vertical="center" textRotation="90" wrapText="1"/>
    </xf>
    <xf numFmtId="0" fontId="6" fillId="0" borderId="14" xfId="0" applyNumberFormat="1" applyFont="1" applyBorder="1" applyAlignment="1" applyProtection="1">
      <alignment horizontal="center" vertical="center" textRotation="90" wrapText="1"/>
    </xf>
    <xf numFmtId="0" fontId="6" fillId="0" borderId="15" xfId="0" applyNumberFormat="1" applyFont="1" applyBorder="1" applyAlignment="1" applyProtection="1">
      <alignment horizontal="center" vertical="center" textRotation="90" wrapText="1"/>
    </xf>
    <xf numFmtId="0" fontId="6" fillId="0" borderId="23" xfId="0" applyNumberFormat="1" applyFont="1" applyBorder="1" applyAlignment="1" applyProtection="1">
      <alignment horizontal="center" vertical="center" textRotation="90" wrapText="1"/>
    </xf>
    <xf numFmtId="0" fontId="6" fillId="0" borderId="33" xfId="0" applyNumberFormat="1" applyFont="1" applyBorder="1" applyAlignment="1" applyProtection="1">
      <alignment horizontal="center" vertical="center" wrapText="1"/>
    </xf>
    <xf numFmtId="0" fontId="6" fillId="0" borderId="68" xfId="0" applyNumberFormat="1" applyFont="1" applyBorder="1" applyAlignment="1" applyProtection="1">
      <alignment horizontal="center" vertical="center" wrapText="1"/>
    </xf>
    <xf numFmtId="0" fontId="6" fillId="0" borderId="37" xfId="0" applyNumberFormat="1" applyFont="1" applyBorder="1" applyAlignment="1" applyProtection="1">
      <alignment horizontal="center" vertical="center" wrapText="1"/>
    </xf>
    <xf numFmtId="0" fontId="15" fillId="15" borderId="33" xfId="0" applyNumberFormat="1" applyFont="1" applyFill="1" applyBorder="1" applyAlignment="1" applyProtection="1">
      <alignment horizontal="center" vertical="center" textRotation="90" wrapText="1"/>
    </xf>
    <xf numFmtId="0" fontId="15" fillId="15" borderId="34" xfId="0" applyNumberFormat="1" applyFont="1" applyFill="1" applyBorder="1" applyAlignment="1" applyProtection="1">
      <alignment horizontal="center" vertical="center" textRotation="90" wrapText="1"/>
    </xf>
    <xf numFmtId="0" fontId="15" fillId="15" borderId="45" xfId="0" applyNumberFormat="1" applyFont="1" applyFill="1" applyBorder="1" applyAlignment="1" applyProtection="1">
      <alignment horizontal="center" vertical="center" textRotation="90" wrapText="1"/>
    </xf>
    <xf numFmtId="0" fontId="6" fillId="15" borderId="2" xfId="0" applyNumberFormat="1" applyFont="1" applyFill="1" applyBorder="1" applyAlignment="1" applyProtection="1">
      <alignment horizontal="center" vertical="center" textRotation="90" wrapText="1"/>
    </xf>
    <xf numFmtId="0" fontId="6" fillId="15" borderId="44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Border="1" applyAlignment="1" applyProtection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 wrapText="1"/>
    </xf>
    <xf numFmtId="0" fontId="6" fillId="0" borderId="81" xfId="0" applyNumberFormat="1" applyFont="1" applyBorder="1" applyAlignment="1" applyProtection="1">
      <alignment horizontal="center" vertical="center" wrapText="1"/>
    </xf>
    <xf numFmtId="0" fontId="15" fillId="0" borderId="0" xfId="4" applyNumberFormat="1" applyFont="1" applyFill="1" applyAlignment="1" applyProtection="1">
      <alignment horizontal="left"/>
      <protection locked="0"/>
    </xf>
    <xf numFmtId="0" fontId="6" fillId="0" borderId="0" xfId="4" applyNumberFormat="1" applyFont="1" applyFill="1" applyAlignment="1" applyProtection="1">
      <alignment horizontal="left"/>
    </xf>
    <xf numFmtId="0" fontId="6" fillId="0" borderId="20" xfId="4" applyNumberFormat="1" applyFont="1" applyFill="1" applyBorder="1" applyAlignment="1" applyProtection="1">
      <alignment horizontal="center" vertical="center" textRotation="90" wrapText="1"/>
    </xf>
    <xf numFmtId="0" fontId="6" fillId="0" borderId="18" xfId="4" applyNumberFormat="1" applyFont="1" applyFill="1" applyBorder="1" applyAlignment="1" applyProtection="1">
      <alignment horizontal="center" vertical="center" textRotation="90" wrapText="1"/>
    </xf>
    <xf numFmtId="0" fontId="6" fillId="0" borderId="20" xfId="4" applyNumberFormat="1" applyFont="1" applyFill="1" applyBorder="1" applyAlignment="1" applyProtection="1">
      <alignment horizontal="center" vertical="center" wrapText="1"/>
    </xf>
    <xf numFmtId="0" fontId="6" fillId="0" borderId="44" xfId="4" applyNumberFormat="1" applyFont="1" applyFill="1" applyBorder="1" applyAlignment="1" applyProtection="1">
      <alignment horizontal="center" vertical="center" textRotation="90" wrapText="1"/>
    </xf>
    <xf numFmtId="0" fontId="15" fillId="0" borderId="33" xfId="4" applyNumberFormat="1" applyFont="1" applyFill="1" applyBorder="1" applyAlignment="1" applyProtection="1">
      <alignment horizontal="center" vertical="center" wrapText="1"/>
    </xf>
    <xf numFmtId="0" fontId="15" fillId="0" borderId="68" xfId="4" applyNumberFormat="1" applyFont="1" applyFill="1" applyBorder="1" applyAlignment="1" applyProtection="1">
      <alignment horizontal="center" vertical="center" wrapText="1"/>
    </xf>
    <xf numFmtId="0" fontId="15" fillId="0" borderId="37" xfId="4" applyNumberFormat="1" applyFont="1" applyFill="1" applyBorder="1" applyAlignment="1" applyProtection="1">
      <alignment horizontal="center" vertical="center" wrapText="1"/>
    </xf>
    <xf numFmtId="0" fontId="6" fillId="0" borderId="19" xfId="4" applyNumberFormat="1" applyFont="1" applyFill="1" applyBorder="1" applyAlignment="1" applyProtection="1">
      <alignment horizontal="center" vertical="center" wrapText="1"/>
    </xf>
    <xf numFmtId="0" fontId="15" fillId="15" borderId="20" xfId="4" applyNumberFormat="1" applyFont="1" applyFill="1" applyBorder="1" applyAlignment="1" applyProtection="1">
      <alignment horizontal="center" textRotation="90"/>
    </xf>
    <xf numFmtId="0" fontId="15" fillId="15" borderId="20" xfId="4" applyFont="1" applyFill="1" applyBorder="1" applyAlignment="1" applyProtection="1"/>
    <xf numFmtId="0" fontId="6" fillId="0" borderId="32" xfId="4" applyNumberFormat="1" applyFont="1" applyFill="1" applyBorder="1" applyAlignment="1" applyProtection="1">
      <alignment horizontal="center" vertical="center" wrapText="1"/>
    </xf>
    <xf numFmtId="0" fontId="6" fillId="0" borderId="36" xfId="4" applyNumberFormat="1" applyFont="1" applyFill="1" applyBorder="1" applyAlignment="1" applyProtection="1">
      <alignment horizontal="center" vertical="center" wrapText="1"/>
    </xf>
    <xf numFmtId="0" fontId="6" fillId="0" borderId="35" xfId="4" applyNumberFormat="1" applyFont="1" applyFill="1" applyBorder="1" applyAlignment="1" applyProtection="1">
      <alignment horizontal="center" vertical="center" wrapText="1"/>
    </xf>
    <xf numFmtId="0" fontId="6" fillId="0" borderId="40" xfId="4" applyNumberFormat="1" applyFont="1" applyFill="1" applyBorder="1" applyAlignment="1" applyProtection="1">
      <alignment horizontal="center" vertical="center" wrapText="1"/>
    </xf>
    <xf numFmtId="0" fontId="15" fillId="15" borderId="18" xfId="4" applyNumberFormat="1" applyFont="1" applyFill="1" applyBorder="1" applyAlignment="1" applyProtection="1">
      <alignment horizontal="center" vertical="center" textRotation="90" wrapText="1"/>
    </xf>
    <xf numFmtId="0" fontId="15" fillId="15" borderId="44" xfId="4" applyNumberFormat="1" applyFont="1" applyFill="1" applyBorder="1" applyAlignment="1" applyProtection="1">
      <alignment horizontal="center" vertical="center" textRotation="90" wrapText="1"/>
    </xf>
    <xf numFmtId="0" fontId="6" fillId="0" borderId="23" xfId="4" applyNumberFormat="1" applyFont="1" applyFill="1" applyBorder="1" applyAlignment="1" applyProtection="1">
      <alignment horizontal="center" vertical="center" textRotation="90" wrapText="1"/>
    </xf>
    <xf numFmtId="0" fontId="6" fillId="0" borderId="78" xfId="4" applyNumberFormat="1" applyFont="1" applyFill="1" applyBorder="1" applyAlignment="1" applyProtection="1">
      <alignment horizontal="center" vertical="center" textRotation="90" wrapText="1"/>
    </xf>
    <xf numFmtId="0" fontId="6" fillId="0" borderId="2" xfId="4" applyNumberFormat="1" applyFont="1" applyFill="1" applyBorder="1" applyAlignment="1" applyProtection="1">
      <alignment horizontal="center" vertical="center" textRotation="90" wrapText="1"/>
    </xf>
    <xf numFmtId="0" fontId="6" fillId="15" borderId="74" xfId="4" applyNumberFormat="1" applyFont="1" applyFill="1" applyBorder="1" applyAlignment="1" applyProtection="1">
      <alignment horizontal="center" vertical="center" textRotation="90" wrapText="1"/>
    </xf>
    <xf numFmtId="0" fontId="6" fillId="15" borderId="79" xfId="4" applyNumberFormat="1" applyFont="1" applyFill="1" applyBorder="1" applyAlignment="1" applyProtection="1">
      <alignment horizontal="center" vertical="center" textRotation="90" wrapText="1"/>
    </xf>
    <xf numFmtId="0" fontId="6" fillId="0" borderId="14" xfId="4" applyNumberFormat="1" applyFont="1" applyFill="1" applyBorder="1" applyAlignment="1" applyProtection="1">
      <alignment horizontal="center" vertical="center" wrapText="1"/>
    </xf>
    <xf numFmtId="0" fontId="49" fillId="16" borderId="80" xfId="4" applyNumberFormat="1" applyFont="1" applyFill="1" applyBorder="1" applyAlignment="1" applyProtection="1">
      <alignment horizontal="left"/>
    </xf>
    <xf numFmtId="0" fontId="49" fillId="16" borderId="77" xfId="4" applyNumberFormat="1" applyFont="1" applyFill="1" applyBorder="1" applyAlignment="1" applyProtection="1">
      <alignment horizontal="left"/>
    </xf>
    <xf numFmtId="0" fontId="6" fillId="0" borderId="74" xfId="4" applyNumberFormat="1" applyFont="1" applyBorder="1" applyAlignment="1" applyProtection="1">
      <alignment horizontal="center" vertical="center" textRotation="90" wrapText="1"/>
    </xf>
    <xf numFmtId="0" fontId="6" fillId="0" borderId="79" xfId="4" applyNumberFormat="1" applyFont="1" applyBorder="1" applyAlignment="1" applyProtection="1">
      <alignment horizontal="center" vertical="center" textRotation="90" wrapText="1"/>
    </xf>
    <xf numFmtId="0" fontId="15" fillId="0" borderId="2" xfId="4" applyNumberFormat="1" applyFont="1" applyFill="1" applyBorder="1" applyAlignment="1" applyProtection="1">
      <alignment horizontal="center" vertical="center" textRotation="90" wrapText="1"/>
    </xf>
    <xf numFmtId="0" fontId="15" fillId="0" borderId="44" xfId="4" applyNumberFormat="1" applyFont="1" applyFill="1" applyBorder="1" applyAlignment="1" applyProtection="1">
      <alignment horizontal="center" vertical="center" textRotation="90" wrapText="1"/>
    </xf>
    <xf numFmtId="0" fontId="15" fillId="0" borderId="0" xfId="4" applyNumberFormat="1" applyFont="1" applyFill="1" applyAlignment="1" applyProtection="1">
      <alignment horizontal="left"/>
    </xf>
    <xf numFmtId="0" fontId="15" fillId="15" borderId="2" xfId="4" applyNumberFormat="1" applyFont="1" applyFill="1" applyBorder="1" applyAlignment="1" applyProtection="1">
      <alignment horizontal="center" vertical="center" textRotation="90" wrapText="1"/>
    </xf>
    <xf numFmtId="0" fontId="20" fillId="0" borderId="20" xfId="4" applyNumberFormat="1" applyFont="1" applyBorder="1" applyAlignment="1" applyProtection="1"/>
    <xf numFmtId="0" fontId="20" fillId="0" borderId="20" xfId="4" applyFont="1" applyBorder="1" applyAlignment="1" applyProtection="1"/>
    <xf numFmtId="0" fontId="20" fillId="0" borderId="20" xfId="4" applyNumberFormat="1" applyFont="1" applyBorder="1" applyAlignment="1" applyProtection="1">
      <alignment horizontal="center" textRotation="90" shrinkToFit="1"/>
    </xf>
    <xf numFmtId="0" fontId="20" fillId="0" borderId="20" xfId="4" applyFont="1" applyBorder="1" applyAlignment="1" applyProtection="1">
      <alignment horizontal="center" textRotation="90"/>
    </xf>
    <xf numFmtId="0" fontId="6" fillId="0" borderId="20" xfId="4" applyNumberFormat="1" applyFont="1" applyBorder="1" applyAlignment="1" applyProtection="1">
      <alignment horizontal="center" vertical="center" textRotation="90" wrapText="1"/>
    </xf>
    <xf numFmtId="0" fontId="6" fillId="0" borderId="20" xfId="4" applyFont="1" applyBorder="1" applyAlignment="1" applyProtection="1">
      <alignment horizontal="center" vertical="center" wrapText="1"/>
    </xf>
    <xf numFmtId="0" fontId="15" fillId="15" borderId="20" xfId="4" applyNumberFormat="1" applyFont="1" applyFill="1" applyBorder="1" applyAlignment="1" applyProtection="1">
      <alignment horizontal="center" vertical="center" textRotation="90" wrapText="1"/>
    </xf>
    <xf numFmtId="0" fontId="15" fillId="15" borderId="20" xfId="4" applyFont="1" applyFill="1" applyBorder="1" applyAlignment="1" applyProtection="1">
      <alignment horizontal="center" vertical="center" wrapText="1"/>
    </xf>
    <xf numFmtId="0" fontId="6" fillId="0" borderId="34" xfId="4" applyNumberFormat="1" applyFont="1" applyBorder="1" applyAlignment="1" applyProtection="1">
      <alignment horizontal="center"/>
    </xf>
    <xf numFmtId="0" fontId="6" fillId="0" borderId="59" xfId="4" applyNumberFormat="1" applyFont="1" applyBorder="1" applyAlignment="1" applyProtection="1">
      <alignment horizontal="center"/>
    </xf>
    <xf numFmtId="0" fontId="15" fillId="0" borderId="19" xfId="4" applyNumberFormat="1" applyFont="1" applyFill="1" applyBorder="1" applyAlignment="1" applyProtection="1">
      <alignment horizontal="center" vertical="center" wrapText="1"/>
    </xf>
    <xf numFmtId="0" fontId="6" fillId="0" borderId="34" xfId="4" applyNumberFormat="1" applyFont="1" applyFill="1" applyBorder="1" applyAlignment="1" applyProtection="1">
      <alignment horizontal="center" vertical="center" textRotation="90" wrapText="1"/>
    </xf>
    <xf numFmtId="0" fontId="6" fillId="0" borderId="45" xfId="4" applyNumberFormat="1" applyFont="1" applyFill="1" applyBorder="1" applyAlignment="1" applyProtection="1">
      <alignment horizontal="center" vertical="center" textRotation="90" wrapText="1"/>
    </xf>
    <xf numFmtId="0" fontId="6" fillId="0" borderId="74" xfId="4" applyNumberFormat="1" applyFont="1" applyFill="1" applyBorder="1" applyAlignment="1" applyProtection="1">
      <alignment horizontal="center" vertical="center" textRotation="90" wrapText="1"/>
    </xf>
    <xf numFmtId="0" fontId="6" fillId="0" borderId="79" xfId="4" applyNumberFormat="1" applyFont="1" applyFill="1" applyBorder="1" applyAlignment="1" applyProtection="1">
      <alignment horizontal="center" vertical="center" textRotation="90" wrapText="1"/>
    </xf>
    <xf numFmtId="0" fontId="6" fillId="0" borderId="34" xfId="4" applyNumberFormat="1" applyFont="1" applyFill="1" applyBorder="1" applyAlignment="1" applyProtection="1">
      <alignment horizontal="center" vertical="center" wrapText="1"/>
    </xf>
    <xf numFmtId="0" fontId="6" fillId="0" borderId="59" xfId="4" applyNumberFormat="1" applyFont="1" applyFill="1" applyBorder="1" applyAlignment="1" applyProtection="1">
      <alignment horizontal="center" vertical="center" wrapText="1"/>
    </xf>
    <xf numFmtId="0" fontId="6" fillId="0" borderId="38" xfId="4" applyNumberFormat="1" applyFont="1" applyFill="1" applyBorder="1" applyAlignment="1" applyProtection="1">
      <alignment horizontal="center" vertical="center" wrapText="1"/>
    </xf>
    <xf numFmtId="0" fontId="15" fillId="0" borderId="80" xfId="4" applyNumberFormat="1" applyFont="1" applyFill="1" applyBorder="1" applyAlignment="1" applyProtection="1">
      <alignment horizontal="center"/>
      <protection locked="0"/>
    </xf>
    <xf numFmtId="0" fontId="15" fillId="0" borderId="77" xfId="4" applyNumberFormat="1" applyFont="1" applyFill="1" applyBorder="1" applyAlignment="1" applyProtection="1">
      <alignment horizontal="center"/>
      <protection locked="0"/>
    </xf>
    <xf numFmtId="0" fontId="15" fillId="0" borderId="53" xfId="4" applyNumberFormat="1" applyFont="1" applyFill="1" applyBorder="1" applyAlignment="1" applyProtection="1">
      <alignment horizont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NumberFormat="1" applyFont="1" applyAlignment="1" applyProtection="1">
      <alignment horizontal="center" vertical="center"/>
      <protection locked="0"/>
    </xf>
    <xf numFmtId="0" fontId="4" fillId="0" borderId="72" xfId="4" applyNumberFormat="1" applyFont="1" applyBorder="1" applyAlignment="1" applyProtection="1">
      <alignment horizontal="center" vertical="center" wrapText="1"/>
    </xf>
    <xf numFmtId="0" fontId="4" fillId="0" borderId="78" xfId="4" applyFont="1" applyBorder="1" applyAlignment="1" applyProtection="1">
      <alignment horizontal="center" vertical="center" wrapText="1"/>
    </xf>
    <xf numFmtId="0" fontId="6" fillId="0" borderId="72" xfId="4" applyNumberFormat="1" applyFont="1" applyFill="1" applyBorder="1" applyAlignment="1" applyProtection="1">
      <alignment horizontal="center" vertical="center" textRotation="90" wrapText="1"/>
    </xf>
    <xf numFmtId="0" fontId="6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textRotation="90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82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81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indent="2"/>
    </xf>
    <xf numFmtId="0" fontId="28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5" fillId="7" borderId="80" xfId="0" applyFont="1" applyFill="1" applyBorder="1" applyAlignment="1">
      <alignment horizontal="center" vertical="center"/>
    </xf>
    <xf numFmtId="0" fontId="15" fillId="7" borderId="77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8" borderId="50" xfId="0" applyFont="1" applyFill="1" applyBorder="1" applyAlignment="1">
      <alignment horizontal="center" vertical="center"/>
    </xf>
    <xf numFmtId="0" fontId="15" fillId="8" borderId="51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35" fillId="11" borderId="0" xfId="8" applyFont="1" applyFill="1" applyBorder="1" applyAlignment="1" applyProtection="1">
      <alignment horizontal="center" vertical="center" wrapText="1"/>
    </xf>
    <xf numFmtId="0" fontId="28" fillId="6" borderId="0" xfId="0" applyFont="1" applyFill="1" applyAlignment="1">
      <alignment horizontal="center" vertical="top" wrapText="1"/>
    </xf>
    <xf numFmtId="0" fontId="6" fillId="5" borderId="20" xfId="0" applyFont="1" applyFill="1" applyBorder="1" applyAlignment="1" applyProtection="1">
      <alignment horizontal="center" vertical="center" textRotation="90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left" vertical="top" wrapText="1" indent="2" readingOrder="1"/>
    </xf>
    <xf numFmtId="0" fontId="15" fillId="0" borderId="0" xfId="0" applyFont="1" applyAlignment="1">
      <alignment horizontal="left" vertical="top" wrapText="1" readingOrder="1"/>
    </xf>
    <xf numFmtId="0" fontId="29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 indent="2" readingOrder="1"/>
    </xf>
    <xf numFmtId="0" fontId="35" fillId="11" borderId="0" xfId="8" applyFont="1" applyFill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9" fillId="0" borderId="0" xfId="6" applyFont="1" applyAlignment="1">
      <alignment horizontal="left" vertical="top" wrapText="1" indent="2"/>
    </xf>
    <xf numFmtId="0" fontId="15" fillId="0" borderId="0" xfId="6" applyFont="1" applyAlignment="1">
      <alignment horizontal="center" vertical="center" wrapText="1"/>
    </xf>
    <xf numFmtId="0" fontId="29" fillId="0" borderId="0" xfId="6" applyFont="1" applyAlignment="1">
      <alignment horizontal="left" vertical="top" wrapText="1"/>
    </xf>
    <xf numFmtId="0" fontId="15" fillId="0" borderId="0" xfId="6" applyFont="1" applyAlignment="1">
      <alignment horizontal="left" vertical="top" wrapText="1"/>
    </xf>
    <xf numFmtId="0" fontId="6" fillId="0" borderId="6" xfId="6" applyFont="1" applyBorder="1" applyAlignment="1">
      <alignment horizontal="center" vertical="center" wrapText="1"/>
    </xf>
    <xf numFmtId="0" fontId="6" fillId="0" borderId="3" xfId="6" applyBorder="1" applyAlignment="1">
      <alignment horizontal="center" vertical="center" wrapText="1"/>
    </xf>
    <xf numFmtId="0" fontId="19" fillId="0" borderId="68" xfId="6" applyFont="1" applyBorder="1" applyAlignment="1">
      <alignment horizontal="center" vertical="center" wrapText="1"/>
    </xf>
    <xf numFmtId="0" fontId="19" fillId="0" borderId="59" xfId="6" applyFont="1" applyBorder="1" applyAlignment="1">
      <alignment horizontal="center" vertical="center" wrapText="1"/>
    </xf>
    <xf numFmtId="0" fontId="19" fillId="0" borderId="83" xfId="6" applyFont="1" applyBorder="1" applyAlignment="1">
      <alignment horizontal="center" vertical="center" wrapText="1"/>
    </xf>
    <xf numFmtId="0" fontId="15" fillId="0" borderId="14" xfId="6" applyFont="1" applyBorder="1" applyAlignment="1">
      <alignment horizontal="center" vertical="center" wrapText="1"/>
    </xf>
    <xf numFmtId="0" fontId="15" fillId="0" borderId="19" xfId="6" applyFont="1" applyBorder="1" applyAlignment="1">
      <alignment horizontal="center" vertical="center" wrapText="1"/>
    </xf>
    <xf numFmtId="0" fontId="15" fillId="0" borderId="81" xfId="6" applyFont="1" applyBorder="1" applyAlignment="1">
      <alignment horizontal="center" vertical="center" wrapText="1"/>
    </xf>
    <xf numFmtId="0" fontId="18" fillId="0" borderId="0" xfId="6" applyFont="1" applyFill="1" applyBorder="1" applyAlignment="1" applyProtection="1">
      <alignment horizontal="center" vertical="center" wrapText="1"/>
    </xf>
    <xf numFmtId="0" fontId="15" fillId="0" borderId="15" xfId="6" applyFont="1" applyBorder="1" applyAlignment="1">
      <alignment horizontal="center"/>
    </xf>
    <xf numFmtId="0" fontId="15" fillId="0" borderId="20" xfId="6" applyFont="1" applyBorder="1" applyAlignment="1">
      <alignment horizontal="center"/>
    </xf>
    <xf numFmtId="0" fontId="15" fillId="0" borderId="49" xfId="6" applyFont="1" applyBorder="1" applyAlignment="1">
      <alignment horizontal="center"/>
    </xf>
  </cellXfs>
  <cellStyles count="20">
    <cellStyle name="Hyperlink" xfId="8" builtinId="8"/>
    <cellStyle name="Hyperlink 2" xfId="1"/>
    <cellStyle name="Hyperlink 2 2" xfId="16"/>
    <cellStyle name="Normal" xfId="0" builtinId="0"/>
    <cellStyle name="Normal 2" xfId="2"/>
    <cellStyle name="Normal 2 2" xfId="12"/>
    <cellStyle name="Normal 3" xfId="3"/>
    <cellStyle name="Normal 3 2" xfId="17"/>
    <cellStyle name="Normal 4" xfId="9"/>
    <cellStyle name="Normal 4 2" xfId="18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Percent 3 2" xfId="19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>
          <a:extLst>
            <a:ext uri="{FF2B5EF4-FFF2-40B4-BE49-F238E27FC236}">
              <a16:creationId xmlns="" xmlns:a16="http://schemas.microsoft.com/office/drawing/2014/main" id="{00000000-0008-0000-05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>
          <a:extLst>
            <a:ext uri="{FF2B5EF4-FFF2-40B4-BE49-F238E27FC236}">
              <a16:creationId xmlns="" xmlns:a16="http://schemas.microsoft.com/office/drawing/2014/main" id="{00000000-0008-0000-07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="" xmlns:a16="http://schemas.microsoft.com/office/drawing/2014/main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78" t="s">
        <v>248</v>
      </c>
      <c r="B2" s="578"/>
      <c r="C2" s="578"/>
      <c r="D2" s="578"/>
      <c r="E2" s="578"/>
      <c r="F2" s="578"/>
      <c r="G2" s="578"/>
      <c r="H2" s="578"/>
      <c r="I2" s="578"/>
      <c r="J2" s="578"/>
      <c r="K2" s="388"/>
    </row>
    <row r="3" spans="1:11" s="391" customFormat="1" ht="15.75" x14ac:dyDescent="0.2">
      <c r="A3" s="578" t="s">
        <v>249</v>
      </c>
      <c r="B3" s="578"/>
      <c r="C3" s="578"/>
      <c r="D3" s="578"/>
      <c r="E3" s="578"/>
      <c r="F3" s="578"/>
      <c r="G3" s="578"/>
      <c r="H3" s="578"/>
      <c r="I3" s="578"/>
      <c r="J3" s="578"/>
      <c r="K3" s="390"/>
    </row>
    <row r="4" spans="1:11" s="391" customFormat="1" ht="15.75" x14ac:dyDescent="0.2">
      <c r="A4" s="578" t="s">
        <v>250</v>
      </c>
      <c r="B4" s="578"/>
      <c r="C4" s="578"/>
      <c r="D4" s="578"/>
      <c r="E4" s="578"/>
      <c r="F4" s="578"/>
      <c r="G4" s="578"/>
      <c r="H4" s="578"/>
      <c r="I4" s="578"/>
      <c r="J4" s="578"/>
      <c r="K4" s="390"/>
    </row>
    <row r="5" spans="1:11" s="391" customFormat="1" ht="15.75" x14ac:dyDescent="0.2">
      <c r="A5" s="578" t="s">
        <v>253</v>
      </c>
      <c r="B5" s="578"/>
      <c r="C5" s="578"/>
      <c r="D5" s="578"/>
      <c r="E5" s="578"/>
      <c r="F5" s="578"/>
      <c r="G5" s="578"/>
      <c r="H5" s="578"/>
      <c r="I5" s="578"/>
      <c r="J5" s="578"/>
      <c r="K5" s="390"/>
    </row>
    <row r="6" spans="1:11" s="391" customFormat="1" ht="15.75" x14ac:dyDescent="0.2">
      <c r="A6" s="578" t="s">
        <v>252</v>
      </c>
      <c r="B6" s="578"/>
      <c r="C6" s="578"/>
      <c r="D6" s="578"/>
      <c r="E6" s="578"/>
      <c r="F6" s="578"/>
      <c r="G6" s="578"/>
      <c r="H6" s="578"/>
      <c r="I6" s="578"/>
      <c r="J6" s="578"/>
      <c r="K6" s="390"/>
    </row>
    <row r="7" spans="1:11" s="391" customFormat="1" ht="15.75" x14ac:dyDescent="0.2">
      <c r="A7" s="578" t="s">
        <v>254</v>
      </c>
      <c r="B7" s="578"/>
      <c r="C7" s="578"/>
      <c r="D7" s="578"/>
      <c r="E7" s="578"/>
      <c r="F7" s="578"/>
      <c r="G7" s="578"/>
      <c r="H7" s="578"/>
      <c r="I7" s="578"/>
      <c r="J7" s="578"/>
      <c r="K7" s="390"/>
    </row>
    <row r="8" spans="1:11" s="391" customFormat="1" ht="15.75" x14ac:dyDescent="0.2">
      <c r="A8" s="578" t="s">
        <v>251</v>
      </c>
      <c r="B8" s="578"/>
      <c r="C8" s="578"/>
      <c r="D8" s="578"/>
      <c r="E8" s="578"/>
      <c r="F8" s="578"/>
      <c r="G8" s="578"/>
      <c r="H8" s="578"/>
      <c r="I8" s="578"/>
      <c r="J8" s="578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75" t="s">
        <v>256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4" t="s">
        <v>400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</row>
    <row r="16" spans="1:11" ht="46.5" customHeight="1" x14ac:dyDescent="0.2">
      <c r="A16" s="574" t="s">
        <v>401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</row>
    <row r="17" spans="1:11" ht="46.5" customHeight="1" x14ac:dyDescent="0.2">
      <c r="A17" s="574" t="s">
        <v>402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</row>
    <row r="18" spans="1:11" ht="46.5" customHeight="1" x14ac:dyDescent="0.2">
      <c r="A18" s="574" t="s">
        <v>403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</row>
    <row r="19" spans="1:11" ht="46.5" customHeight="1" x14ac:dyDescent="0.2">
      <c r="A19" s="574" t="s">
        <v>404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</row>
    <row r="20" spans="1:11" ht="46.5" customHeight="1" x14ac:dyDescent="0.2">
      <c r="A20" s="574" t="s">
        <v>405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</row>
    <row r="21" spans="1:11" ht="46.5" customHeight="1" x14ac:dyDescent="0.2">
      <c r="A21" s="574" t="s">
        <v>406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</row>
    <row r="22" spans="1:11" ht="120" customHeight="1" x14ac:dyDescent="0.2">
      <c r="A22" s="574" t="s">
        <v>414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</row>
    <row r="23" spans="1:11" ht="46.5" customHeight="1" x14ac:dyDescent="0.2">
      <c r="A23" s="574" t="s">
        <v>398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</row>
    <row r="24" spans="1:11" ht="46.5" customHeight="1" x14ac:dyDescent="0.2">
      <c r="A24" s="574" t="s">
        <v>407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</row>
    <row r="25" spans="1:11" ht="46.5" customHeight="1" x14ac:dyDescent="0.2">
      <c r="A25" s="574" t="s">
        <v>399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</row>
    <row r="26" spans="1:11" ht="46.5" customHeight="1" x14ac:dyDescent="0.2">
      <c r="A26" s="574" t="s">
        <v>408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</row>
    <row r="27" spans="1:11" ht="6.75" customHeight="1" x14ac:dyDescent="0.2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</row>
    <row r="28" spans="1:11" ht="46.5" customHeight="1" x14ac:dyDescent="0.2">
      <c r="A28" s="574" t="s">
        <v>409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</row>
    <row r="29" spans="1:11" ht="46.5" customHeight="1" x14ac:dyDescent="0.2">
      <c r="A29" s="574" t="s">
        <v>352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P15" sqref="P15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604" t="s">
        <v>45</v>
      </c>
      <c r="C1" s="604"/>
      <c r="D1" s="604"/>
      <c r="E1" s="604"/>
      <c r="F1" s="604"/>
      <c r="G1" s="604"/>
      <c r="H1" s="604"/>
      <c r="I1" s="604"/>
      <c r="J1" s="604"/>
      <c r="K1" s="1" t="s">
        <v>713</v>
      </c>
      <c r="L1" s="351" t="s">
        <v>44</v>
      </c>
      <c r="M1" s="28">
        <v>12</v>
      </c>
      <c r="N1" s="616" t="s">
        <v>714</v>
      </c>
      <c r="O1" s="616"/>
      <c r="P1" s="616"/>
      <c r="Q1" s="33"/>
      <c r="R1" s="352"/>
      <c r="S1" s="352"/>
      <c r="T1" s="352"/>
    </row>
    <row r="2" spans="1:22" s="6" customFormat="1" ht="16.5" thickBot="1" x14ac:dyDescent="0.25">
      <c r="A2" s="615" t="s">
        <v>255</v>
      </c>
      <c r="B2" s="615"/>
      <c r="C2" s="617"/>
      <c r="D2" s="617"/>
      <c r="E2" s="618"/>
      <c r="F2" s="618"/>
      <c r="G2" s="618"/>
      <c r="H2" s="618"/>
      <c r="I2" s="617"/>
      <c r="J2" s="617"/>
      <c r="K2" s="617"/>
      <c r="L2" s="617"/>
      <c r="M2" s="61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28" t="s">
        <v>47</v>
      </c>
      <c r="B3" s="629"/>
      <c r="C3" s="300"/>
      <c r="D3" s="619" t="s">
        <v>57</v>
      </c>
      <c r="E3" s="622" t="s">
        <v>3</v>
      </c>
      <c r="F3" s="607" t="s">
        <v>355</v>
      </c>
      <c r="G3" s="608"/>
      <c r="H3" s="625" t="s">
        <v>258</v>
      </c>
      <c r="I3" s="301"/>
      <c r="J3" s="582" t="s">
        <v>4</v>
      </c>
      <c r="K3" s="590" t="s">
        <v>0</v>
      </c>
      <c r="L3" s="590"/>
      <c r="M3" s="590"/>
      <c r="N3" s="579" t="s">
        <v>7</v>
      </c>
      <c r="O3" s="590" t="s">
        <v>1</v>
      </c>
      <c r="P3" s="590"/>
      <c r="Q3" s="590"/>
      <c r="R3" s="590"/>
      <c r="S3" s="590"/>
      <c r="T3" s="579" t="s">
        <v>10</v>
      </c>
      <c r="U3" s="582" t="s">
        <v>58</v>
      </c>
      <c r="V3" s="301"/>
    </row>
    <row r="4" spans="1:22" ht="72" customHeight="1" x14ac:dyDescent="0.2">
      <c r="A4" s="630"/>
      <c r="B4" s="631"/>
      <c r="C4" s="302" t="s">
        <v>2</v>
      </c>
      <c r="D4" s="620"/>
      <c r="E4" s="623"/>
      <c r="F4" s="605" t="s">
        <v>354</v>
      </c>
      <c r="G4" s="605" t="s">
        <v>353</v>
      </c>
      <c r="H4" s="626"/>
      <c r="I4" s="303" t="s">
        <v>351</v>
      </c>
      <c r="J4" s="583"/>
      <c r="K4" s="613" t="s">
        <v>5</v>
      </c>
      <c r="L4" s="585" t="s">
        <v>6</v>
      </c>
      <c r="M4" s="586"/>
      <c r="N4" s="580"/>
      <c r="O4" s="609" t="s">
        <v>5</v>
      </c>
      <c r="P4" s="587" t="s">
        <v>29</v>
      </c>
      <c r="Q4" s="587" t="s">
        <v>50</v>
      </c>
      <c r="R4" s="587" t="s">
        <v>8</v>
      </c>
      <c r="S4" s="611" t="s">
        <v>9</v>
      </c>
      <c r="T4" s="580"/>
      <c r="U4" s="583"/>
      <c r="V4" s="303" t="s">
        <v>11</v>
      </c>
    </row>
    <row r="5" spans="1:22" ht="24.75" customHeight="1" thickBot="1" x14ac:dyDescent="0.25">
      <c r="A5" s="632"/>
      <c r="B5" s="633"/>
      <c r="C5" s="304"/>
      <c r="D5" s="621"/>
      <c r="E5" s="624"/>
      <c r="F5" s="606"/>
      <c r="G5" s="606"/>
      <c r="H5" s="627"/>
      <c r="I5" s="305"/>
      <c r="J5" s="584"/>
      <c r="K5" s="614"/>
      <c r="L5" s="306" t="s">
        <v>12</v>
      </c>
      <c r="M5" s="307" t="s">
        <v>13</v>
      </c>
      <c r="N5" s="581"/>
      <c r="O5" s="610"/>
      <c r="P5" s="588"/>
      <c r="Q5" s="588"/>
      <c r="R5" s="589"/>
      <c r="S5" s="612"/>
      <c r="T5" s="581"/>
      <c r="U5" s="584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237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304</v>
      </c>
      <c r="Q6" s="405" t="s">
        <v>305</v>
      </c>
      <c r="R6" s="405" t="s">
        <v>306</v>
      </c>
      <c r="S6" s="406" t="s">
        <v>307</v>
      </c>
      <c r="T6" s="403">
        <v>9</v>
      </c>
      <c r="U6" s="403">
        <v>10</v>
      </c>
      <c r="V6" s="397">
        <v>11</v>
      </c>
    </row>
    <row r="7" spans="1:22" x14ac:dyDescent="0.2">
      <c r="A7" s="591" t="s">
        <v>63</v>
      </c>
      <c r="B7" s="591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2"/>
      <c r="B8" s="594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3"/>
      <c r="B9" s="595"/>
      <c r="C9" s="24">
        <v>2021</v>
      </c>
      <c r="D9" s="312">
        <f>'6.Прил 3_ГДиАД-съдии'!E9</f>
        <v>59</v>
      </c>
      <c r="E9" s="185">
        <v>81</v>
      </c>
      <c r="F9" s="186"/>
      <c r="G9" s="186"/>
      <c r="H9" s="357"/>
      <c r="I9" s="281">
        <f>H9+E9</f>
        <v>81</v>
      </c>
      <c r="J9" s="182">
        <f>D9+I9</f>
        <v>140</v>
      </c>
      <c r="K9" s="36">
        <f>N9+O9</f>
        <v>104</v>
      </c>
      <c r="L9" s="195">
        <f>'6.Прил 3_ГДиАД-съдии'!AU9</f>
        <v>59</v>
      </c>
      <c r="M9" s="57">
        <f>IF(K9&lt;&gt;0,L9/K9,0)</f>
        <v>0.56730769230769229</v>
      </c>
      <c r="N9" s="194">
        <f>'6.Прил 3_ГДиАД-съдии'!AG9</f>
        <v>66</v>
      </c>
      <c r="O9" s="39">
        <f>SUM(P9:S9)</f>
        <v>38</v>
      </c>
      <c r="P9" s="186"/>
      <c r="Q9" s="186">
        <v>3</v>
      </c>
      <c r="R9" s="186"/>
      <c r="S9" s="183">
        <v>35</v>
      </c>
      <c r="T9" s="187">
        <v>187</v>
      </c>
      <c r="U9" s="26">
        <f>J9-K9</f>
        <v>36</v>
      </c>
      <c r="V9" s="192">
        <v>13</v>
      </c>
    </row>
    <row r="10" spans="1:22" x14ac:dyDescent="0.2">
      <c r="A10" s="580" t="s">
        <v>51</v>
      </c>
      <c r="B10" s="591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0"/>
      <c r="B11" s="594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0"/>
      <c r="B12" s="595"/>
      <c r="C12" s="24">
        <v>2021</v>
      </c>
      <c r="D12" s="312">
        <f>'6.Прил 3_ГДиАД-съдии'!F9</f>
        <v>0</v>
      </c>
      <c r="E12" s="188">
        <v>2</v>
      </c>
      <c r="F12" s="189"/>
      <c r="G12" s="189"/>
      <c r="H12" s="279"/>
      <c r="I12" s="281">
        <f t="shared" si="2"/>
        <v>2</v>
      </c>
      <c r="J12" s="18">
        <f t="shared" si="3"/>
        <v>2</v>
      </c>
      <c r="K12" s="38">
        <f>N12+O12</f>
        <v>2</v>
      </c>
      <c r="L12" s="196">
        <f>'6.Прил 3_ГДиАД-съдии'!AV9</f>
        <v>0</v>
      </c>
      <c r="M12" s="58">
        <f t="shared" ref="M12:M51" si="6">IF(K12&lt;&gt;0,L12/K12,0)</f>
        <v>0</v>
      </c>
      <c r="N12" s="313">
        <f>'6.Прил 3_ГДиАД-съдии'!AH9</f>
        <v>1</v>
      </c>
      <c r="O12" s="50">
        <f>SUM(P12:S12)</f>
        <v>1</v>
      </c>
      <c r="P12" s="189"/>
      <c r="Q12" s="189">
        <v>1</v>
      </c>
      <c r="R12" s="189"/>
      <c r="S12" s="184"/>
      <c r="T12" s="190">
        <v>3</v>
      </c>
      <c r="U12" s="26">
        <f>J12-K12</f>
        <v>0</v>
      </c>
      <c r="V12" s="191">
        <v>1</v>
      </c>
    </row>
    <row r="13" spans="1:22" x14ac:dyDescent="0.2">
      <c r="A13" s="591" t="s">
        <v>74</v>
      </c>
      <c r="B13" s="591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2"/>
      <c r="B14" s="594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3"/>
      <c r="B15" s="595"/>
      <c r="C15" s="24">
        <v>2021</v>
      </c>
      <c r="D15" s="312">
        <f>'6.Прил 3_ГДиАД-съдии'!G9</f>
        <v>1</v>
      </c>
      <c r="E15" s="185">
        <v>1</v>
      </c>
      <c r="F15" s="186">
        <v>1</v>
      </c>
      <c r="G15" s="186"/>
      <c r="H15" s="278"/>
      <c r="I15" s="281">
        <f t="shared" si="2"/>
        <v>1</v>
      </c>
      <c r="J15" s="26">
        <f t="shared" si="3"/>
        <v>2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>
        <v>2</v>
      </c>
      <c r="U15" s="26">
        <f>J15-K15</f>
        <v>0</v>
      </c>
      <c r="V15" s="192"/>
    </row>
    <row r="16" spans="1:22" x14ac:dyDescent="0.2">
      <c r="A16" s="591" t="s">
        <v>66</v>
      </c>
      <c r="B16" s="591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4"/>
      <c r="B17" s="594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5"/>
      <c r="B18" s="595"/>
      <c r="C18" s="24">
        <v>2021</v>
      </c>
      <c r="D18" s="312">
        <f>'6.Прил 3_ГДиАД-съдии'!H9</f>
        <v>3</v>
      </c>
      <c r="E18" s="188">
        <v>70</v>
      </c>
      <c r="F18" s="189"/>
      <c r="G18" s="189"/>
      <c r="H18" s="279"/>
      <c r="I18" s="281">
        <f t="shared" si="2"/>
        <v>70</v>
      </c>
      <c r="J18" s="18">
        <f t="shared" si="3"/>
        <v>73</v>
      </c>
      <c r="K18" s="38">
        <f>N18+O18</f>
        <v>68</v>
      </c>
      <c r="L18" s="196">
        <f>'6.Прил 3_ГДиАД-съдии'!AX9</f>
        <v>66</v>
      </c>
      <c r="M18" s="58">
        <f t="shared" si="6"/>
        <v>0.97058823529411764</v>
      </c>
      <c r="N18" s="313">
        <f>'6.Прил 3_ГДиАД-съдии'!AJ9</f>
        <v>47</v>
      </c>
      <c r="O18" s="50">
        <f>SUM(P18:S18)</f>
        <v>21</v>
      </c>
      <c r="P18" s="189"/>
      <c r="Q18" s="189"/>
      <c r="R18" s="189"/>
      <c r="S18" s="184">
        <v>21</v>
      </c>
      <c r="T18" s="190">
        <v>17</v>
      </c>
      <c r="U18" s="26">
        <f>J18-K18</f>
        <v>5</v>
      </c>
      <c r="V18" s="191"/>
    </row>
    <row r="19" spans="1:22" x14ac:dyDescent="0.2">
      <c r="A19" s="579" t="s">
        <v>67</v>
      </c>
      <c r="B19" s="591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0"/>
      <c r="B20" s="594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1"/>
      <c r="B21" s="596"/>
      <c r="C21" s="24">
        <v>2021</v>
      </c>
      <c r="D21" s="312">
        <f>'6.Прил 3_ГДиАД-съдии'!I9</f>
        <v>3</v>
      </c>
      <c r="E21" s="185">
        <v>359</v>
      </c>
      <c r="F21" s="186"/>
      <c r="G21" s="186"/>
      <c r="H21" s="278">
        <v>3</v>
      </c>
      <c r="I21" s="281">
        <f t="shared" si="2"/>
        <v>362</v>
      </c>
      <c r="J21" s="26">
        <f t="shared" si="3"/>
        <v>365</v>
      </c>
      <c r="K21" s="36">
        <f>N21+O21</f>
        <v>361</v>
      </c>
      <c r="L21" s="196">
        <f>'6.Прил 3_ГДиАД-съдии'!AY9</f>
        <v>361</v>
      </c>
      <c r="M21" s="57">
        <f t="shared" si="6"/>
        <v>1</v>
      </c>
      <c r="N21" s="313">
        <f>'6.Прил 3_ГДиАД-съдии'!AK9</f>
        <v>334</v>
      </c>
      <c r="O21" s="39">
        <f>SUM(P21:S21)</f>
        <v>27</v>
      </c>
      <c r="P21" s="186"/>
      <c r="Q21" s="186"/>
      <c r="R21" s="186"/>
      <c r="S21" s="183">
        <v>27</v>
      </c>
      <c r="T21" s="187"/>
      <c r="U21" s="26">
        <f>J21-K21</f>
        <v>4</v>
      </c>
      <c r="V21" s="192">
        <v>8</v>
      </c>
    </row>
    <row r="22" spans="1:22" x14ac:dyDescent="0.2">
      <c r="A22" s="580" t="s">
        <v>60</v>
      </c>
      <c r="B22" s="591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0"/>
      <c r="B23" s="594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0"/>
      <c r="B24" s="595"/>
      <c r="C24" s="24">
        <v>2021</v>
      </c>
      <c r="D24" s="312">
        <f>'6.Прил 3_ГДиАД-съдии'!J9</f>
        <v>3</v>
      </c>
      <c r="E24" s="185">
        <v>12</v>
      </c>
      <c r="F24" s="186"/>
      <c r="G24" s="186"/>
      <c r="H24" s="278"/>
      <c r="I24" s="281">
        <f t="shared" si="2"/>
        <v>12</v>
      </c>
      <c r="J24" s="18">
        <f t="shared" si="3"/>
        <v>15</v>
      </c>
      <c r="K24" s="36">
        <f>N24+O24</f>
        <v>14</v>
      </c>
      <c r="L24" s="196">
        <f>'6.Прил 3_ГДиАД-съдии'!AZ9</f>
        <v>13</v>
      </c>
      <c r="M24" s="58">
        <f t="shared" si="6"/>
        <v>0.9285714285714286</v>
      </c>
      <c r="N24" s="313">
        <f>'6.Прил 3_ГДиАД-съдии'!AL9</f>
        <v>13</v>
      </c>
      <c r="O24" s="50">
        <f>SUM(P24:S24)</f>
        <v>1</v>
      </c>
      <c r="P24" s="189"/>
      <c r="Q24" s="189"/>
      <c r="R24" s="189"/>
      <c r="S24" s="184">
        <v>1</v>
      </c>
      <c r="T24" s="190">
        <v>17</v>
      </c>
      <c r="U24" s="26">
        <f>J24-K24</f>
        <v>1</v>
      </c>
      <c r="V24" s="191">
        <v>1</v>
      </c>
    </row>
    <row r="25" spans="1:22" x14ac:dyDescent="0.2">
      <c r="A25" s="597" t="s">
        <v>30</v>
      </c>
      <c r="B25" s="591" t="s">
        <v>38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8"/>
      <c r="B26" s="594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9"/>
      <c r="B27" s="595"/>
      <c r="C27" s="24">
        <v>2021</v>
      </c>
      <c r="D27" s="314">
        <f>D9+D12+D15+D18+D21+D24</f>
        <v>69</v>
      </c>
      <c r="E27" s="27">
        <f t="shared" ref="E27:V27" si="9">E9+E12+E15+E18+E21+E24</f>
        <v>525</v>
      </c>
      <c r="F27" s="43">
        <f t="shared" si="9"/>
        <v>1</v>
      </c>
      <c r="G27" s="43">
        <f t="shared" si="9"/>
        <v>0</v>
      </c>
      <c r="H27" s="289">
        <f t="shared" si="9"/>
        <v>3</v>
      </c>
      <c r="I27" s="281">
        <f t="shared" si="9"/>
        <v>528</v>
      </c>
      <c r="J27" s="26">
        <f t="shared" si="9"/>
        <v>597</v>
      </c>
      <c r="K27" s="39">
        <f t="shared" si="9"/>
        <v>551</v>
      </c>
      <c r="L27" s="42">
        <f t="shared" si="9"/>
        <v>500</v>
      </c>
      <c r="M27" s="57">
        <f t="shared" si="6"/>
        <v>0.90744101633393826</v>
      </c>
      <c r="N27" s="26">
        <f t="shared" si="9"/>
        <v>462</v>
      </c>
      <c r="O27" s="39">
        <f t="shared" si="9"/>
        <v>89</v>
      </c>
      <c r="P27" s="42">
        <f t="shared" si="9"/>
        <v>0</v>
      </c>
      <c r="Q27" s="42">
        <f t="shared" si="9"/>
        <v>4</v>
      </c>
      <c r="R27" s="42">
        <f t="shared" si="9"/>
        <v>0</v>
      </c>
      <c r="S27" s="46">
        <f t="shared" si="9"/>
        <v>85</v>
      </c>
      <c r="T27" s="26">
        <f t="shared" si="9"/>
        <v>226</v>
      </c>
      <c r="U27" s="26">
        <f t="shared" si="9"/>
        <v>46</v>
      </c>
      <c r="V27" s="62">
        <f t="shared" si="9"/>
        <v>23</v>
      </c>
    </row>
    <row r="28" spans="1:22" x14ac:dyDescent="0.2">
      <c r="A28" s="591" t="s">
        <v>72</v>
      </c>
      <c r="B28" s="591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4"/>
      <c r="B29" s="594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5"/>
      <c r="B30" s="595"/>
      <c r="C30" s="24">
        <v>2021</v>
      </c>
      <c r="D30" s="315">
        <f>'4.Прил 3_НД-съдии'!E8</f>
        <v>21</v>
      </c>
      <c r="E30" s="290">
        <v>70</v>
      </c>
      <c r="F30" s="186">
        <v>2</v>
      </c>
      <c r="G30" s="186"/>
      <c r="H30" s="278"/>
      <c r="I30" s="281">
        <f t="shared" si="10"/>
        <v>70</v>
      </c>
      <c r="J30" s="18">
        <f t="shared" si="3"/>
        <v>91</v>
      </c>
      <c r="K30" s="171">
        <f>N30+O30</f>
        <v>70</v>
      </c>
      <c r="L30" s="316">
        <f>'4.Прил 3_НД-съдии'!AO8</f>
        <v>50</v>
      </c>
      <c r="M30" s="58">
        <f t="shared" si="6"/>
        <v>0.7142857142857143</v>
      </c>
      <c r="N30" s="317">
        <f>'4.Прил 3_НД-съдии'!AC8</f>
        <v>18</v>
      </c>
      <c r="O30" s="50">
        <f>SUM(P30:S30)</f>
        <v>52</v>
      </c>
      <c r="P30" s="189">
        <v>31</v>
      </c>
      <c r="Q30" s="189">
        <v>15</v>
      </c>
      <c r="R30" s="189">
        <v>5</v>
      </c>
      <c r="S30" s="184">
        <v>1</v>
      </c>
      <c r="T30" s="190">
        <v>137</v>
      </c>
      <c r="U30" s="18">
        <f t="shared" si="5"/>
        <v>21</v>
      </c>
      <c r="V30" s="318">
        <f>'3.Прил 2_НД'!R93</f>
        <v>6</v>
      </c>
    </row>
    <row r="31" spans="1:22" x14ac:dyDescent="0.2">
      <c r="A31" s="591" t="s">
        <v>73</v>
      </c>
      <c r="B31" s="591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4"/>
      <c r="B32" s="594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5"/>
      <c r="B33" s="595"/>
      <c r="C33" s="24">
        <v>2021</v>
      </c>
      <c r="D33" s="312">
        <f>'4.Прил 3_НД-съдии'!F8</f>
        <v>1</v>
      </c>
      <c r="E33" s="283">
        <v>2</v>
      </c>
      <c r="F33" s="189"/>
      <c r="G33" s="189"/>
      <c r="H33" s="279"/>
      <c r="I33" s="281">
        <f t="shared" si="10"/>
        <v>2</v>
      </c>
      <c r="J33" s="26">
        <f t="shared" si="3"/>
        <v>3</v>
      </c>
      <c r="K33" s="265">
        <f t="shared" si="1"/>
        <v>1</v>
      </c>
      <c r="L33" s="319">
        <f>'4.Прил 3_НД-съдии'!AP8</f>
        <v>1</v>
      </c>
      <c r="M33" s="57">
        <f t="shared" si="6"/>
        <v>1</v>
      </c>
      <c r="N33" s="320">
        <f>'4.Прил 3_НД-съдии'!AD8</f>
        <v>0</v>
      </c>
      <c r="O33" s="39">
        <f t="shared" si="4"/>
        <v>1</v>
      </c>
      <c r="P33" s="186"/>
      <c r="Q33" s="186"/>
      <c r="R33" s="186"/>
      <c r="S33" s="183">
        <v>1</v>
      </c>
      <c r="T33" s="187">
        <v>5</v>
      </c>
      <c r="U33" s="26">
        <f t="shared" si="5"/>
        <v>2</v>
      </c>
      <c r="V33" s="321">
        <f>'3.Прил 2_НД'!R94</f>
        <v>0</v>
      </c>
    </row>
    <row r="34" spans="1:22" x14ac:dyDescent="0.2">
      <c r="A34" s="591" t="s">
        <v>68</v>
      </c>
      <c r="B34" s="591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4"/>
      <c r="B35" s="594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5"/>
      <c r="B36" s="595"/>
      <c r="C36" s="24">
        <v>2021</v>
      </c>
      <c r="D36" s="312">
        <f>'4.Прил 3_НД-съдии'!G8</f>
        <v>4</v>
      </c>
      <c r="E36" s="277">
        <v>20</v>
      </c>
      <c r="F36" s="186"/>
      <c r="G36" s="186"/>
      <c r="H36" s="278"/>
      <c r="I36" s="281">
        <f t="shared" si="10"/>
        <v>20</v>
      </c>
      <c r="J36" s="18">
        <f t="shared" si="3"/>
        <v>24</v>
      </c>
      <c r="K36" s="171">
        <f t="shared" si="1"/>
        <v>21</v>
      </c>
      <c r="L36" s="316">
        <f>'4.Прил 3_НД-съдии'!AQ8</f>
        <v>16</v>
      </c>
      <c r="M36" s="58">
        <f t="shared" si="6"/>
        <v>0.76190476190476186</v>
      </c>
      <c r="N36" s="317">
        <f>'4.Прил 3_НД-съдии'!AE8</f>
        <v>20</v>
      </c>
      <c r="O36" s="50">
        <f t="shared" si="4"/>
        <v>1</v>
      </c>
      <c r="P36" s="189"/>
      <c r="Q36" s="189"/>
      <c r="R36" s="189">
        <v>1</v>
      </c>
      <c r="S36" s="184"/>
      <c r="T36" s="190">
        <v>37</v>
      </c>
      <c r="U36" s="18">
        <f t="shared" si="5"/>
        <v>3</v>
      </c>
      <c r="V36" s="318">
        <f>'3.Прил 2_НД'!R95</f>
        <v>1</v>
      </c>
    </row>
    <row r="37" spans="1:22" x14ac:dyDescent="0.2">
      <c r="A37" s="591" t="s">
        <v>69</v>
      </c>
      <c r="B37" s="591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4"/>
      <c r="B38" s="594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5"/>
      <c r="B39" s="595"/>
      <c r="C39" s="24">
        <v>2021</v>
      </c>
      <c r="D39" s="271">
        <v>6</v>
      </c>
      <c r="E39" s="188">
        <v>78</v>
      </c>
      <c r="F39" s="189"/>
      <c r="G39" s="189"/>
      <c r="H39" s="279"/>
      <c r="I39" s="281">
        <f t="shared" si="10"/>
        <v>78</v>
      </c>
      <c r="J39" s="26">
        <f t="shared" si="3"/>
        <v>84</v>
      </c>
      <c r="K39" s="36">
        <f t="shared" si="1"/>
        <v>80</v>
      </c>
      <c r="L39" s="186">
        <v>78</v>
      </c>
      <c r="M39" s="57">
        <f t="shared" si="6"/>
        <v>0.97499999999999998</v>
      </c>
      <c r="N39" s="187">
        <v>76</v>
      </c>
      <c r="O39" s="39">
        <f t="shared" si="4"/>
        <v>4</v>
      </c>
      <c r="P39" s="186"/>
      <c r="Q39" s="186"/>
      <c r="R39" s="186"/>
      <c r="S39" s="183">
        <v>4</v>
      </c>
      <c r="T39" s="187">
        <v>25</v>
      </c>
      <c r="U39" s="26">
        <f t="shared" si="5"/>
        <v>4</v>
      </c>
      <c r="V39" s="192">
        <v>5</v>
      </c>
    </row>
    <row r="40" spans="1:22" x14ac:dyDescent="0.2">
      <c r="A40" s="591" t="s">
        <v>70</v>
      </c>
      <c r="B40" s="591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94"/>
      <c r="B41" s="594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95"/>
      <c r="B42" s="595"/>
      <c r="C42" s="24">
        <v>2021</v>
      </c>
      <c r="D42" s="272"/>
      <c r="E42" s="185">
        <v>13</v>
      </c>
      <c r="F42" s="186"/>
      <c r="G42" s="186"/>
      <c r="H42" s="278"/>
      <c r="I42" s="281">
        <f t="shared" si="10"/>
        <v>13</v>
      </c>
      <c r="J42" s="18">
        <f t="shared" si="3"/>
        <v>13</v>
      </c>
      <c r="K42" s="38">
        <f t="shared" si="1"/>
        <v>13</v>
      </c>
      <c r="L42" s="189">
        <v>13</v>
      </c>
      <c r="M42" s="58">
        <f t="shared" si="6"/>
        <v>1</v>
      </c>
      <c r="N42" s="190">
        <v>13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91" t="s">
        <v>71</v>
      </c>
      <c r="B43" s="591" t="s">
        <v>39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4"/>
      <c r="B44" s="594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5"/>
      <c r="B45" s="595"/>
      <c r="C45" s="24">
        <v>2021</v>
      </c>
      <c r="D45" s="326">
        <f>'4.Прил 3_НД-съдии'!I8</f>
        <v>35</v>
      </c>
      <c r="E45" s="283">
        <v>38</v>
      </c>
      <c r="F45" s="189"/>
      <c r="G45" s="189"/>
      <c r="H45" s="279"/>
      <c r="I45" s="281">
        <f t="shared" si="10"/>
        <v>38</v>
      </c>
      <c r="J45" s="182">
        <f t="shared" si="3"/>
        <v>73</v>
      </c>
      <c r="K45" s="36">
        <f>N45+O45</f>
        <v>49</v>
      </c>
      <c r="L45" s="327">
        <f>'4.Прил 3_НД-съдии'!AS8</f>
        <v>7</v>
      </c>
      <c r="M45" s="57">
        <f t="shared" si="6"/>
        <v>0.14285714285714285</v>
      </c>
      <c r="N45" s="194">
        <f>'4.Прил 3_НД-съдии'!AG8</f>
        <v>45</v>
      </c>
      <c r="O45" s="39">
        <f>SUM(P45:S45)</f>
        <v>4</v>
      </c>
      <c r="P45" s="186"/>
      <c r="Q45" s="186"/>
      <c r="R45" s="186"/>
      <c r="S45" s="183">
        <v>4</v>
      </c>
      <c r="T45" s="187">
        <v>88</v>
      </c>
      <c r="U45" s="26">
        <f t="shared" si="5"/>
        <v>24</v>
      </c>
      <c r="V45" s="192">
        <v>10</v>
      </c>
    </row>
    <row r="46" spans="1:22" x14ac:dyDescent="0.2">
      <c r="A46" s="597" t="s">
        <v>31</v>
      </c>
      <c r="B46" s="591" t="s">
        <v>40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8"/>
      <c r="B47" s="594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9"/>
      <c r="B48" s="595"/>
      <c r="C48" s="24">
        <v>2021</v>
      </c>
      <c r="D48" s="284">
        <f t="shared" si="11"/>
        <v>67</v>
      </c>
      <c r="E48" s="25">
        <f t="shared" si="11"/>
        <v>221</v>
      </c>
      <c r="F48" s="42">
        <f t="shared" si="11"/>
        <v>2</v>
      </c>
      <c r="G48" s="42">
        <f>G30+G33+G36+G39+G42+G45</f>
        <v>0</v>
      </c>
      <c r="H48" s="286">
        <f t="shared" si="11"/>
        <v>0</v>
      </c>
      <c r="I48" s="62">
        <f>I30+I33+I36+I39+I42+I45</f>
        <v>221</v>
      </c>
      <c r="J48" s="26">
        <f t="shared" si="3"/>
        <v>288</v>
      </c>
      <c r="K48" s="36">
        <f t="shared" si="12"/>
        <v>234</v>
      </c>
      <c r="L48" s="43">
        <f t="shared" si="12"/>
        <v>165</v>
      </c>
      <c r="M48" s="58">
        <f t="shared" si="6"/>
        <v>0.70512820512820518</v>
      </c>
      <c r="N48" s="26">
        <f t="shared" si="13"/>
        <v>172</v>
      </c>
      <c r="O48" s="50">
        <f t="shared" si="13"/>
        <v>62</v>
      </c>
      <c r="P48" s="43">
        <f t="shared" si="13"/>
        <v>31</v>
      </c>
      <c r="Q48" s="43">
        <f t="shared" si="13"/>
        <v>15</v>
      </c>
      <c r="R48" s="43">
        <f t="shared" si="13"/>
        <v>6</v>
      </c>
      <c r="S48" s="49">
        <f t="shared" si="13"/>
        <v>10</v>
      </c>
      <c r="T48" s="26">
        <f>T30+T33+T36+T39+T45</f>
        <v>292</v>
      </c>
      <c r="U48" s="26">
        <f>U30+U33+U36+U39+U42+U45</f>
        <v>54</v>
      </c>
      <c r="V48" s="62">
        <f>V30+V33+V36+V39+V45</f>
        <v>22</v>
      </c>
    </row>
    <row r="49" spans="1:22" x14ac:dyDescent="0.2">
      <c r="A49" s="597" t="s">
        <v>37</v>
      </c>
      <c r="B49" s="591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8"/>
      <c r="B50" s="594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9"/>
      <c r="B51" s="595"/>
      <c r="C51" s="24">
        <v>2021</v>
      </c>
      <c r="D51" s="284">
        <f t="shared" si="14"/>
        <v>136</v>
      </c>
      <c r="E51" s="25">
        <f t="shared" si="14"/>
        <v>746</v>
      </c>
      <c r="F51" s="42">
        <f t="shared" si="14"/>
        <v>3</v>
      </c>
      <c r="G51" s="42">
        <f>G27+G48</f>
        <v>0</v>
      </c>
      <c r="H51" s="286">
        <f t="shared" si="15"/>
        <v>3</v>
      </c>
      <c r="I51" s="282">
        <f t="shared" si="15"/>
        <v>749</v>
      </c>
      <c r="J51" s="51">
        <f t="shared" si="3"/>
        <v>885</v>
      </c>
      <c r="K51" s="39">
        <f t="shared" si="14"/>
        <v>785</v>
      </c>
      <c r="L51" s="42">
        <f t="shared" si="14"/>
        <v>665</v>
      </c>
      <c r="M51" s="57">
        <f t="shared" si="6"/>
        <v>0.84713375796178347</v>
      </c>
      <c r="N51" s="51">
        <f t="shared" ref="N51:V51" si="18">N27+N48</f>
        <v>634</v>
      </c>
      <c r="O51" s="39">
        <f t="shared" si="18"/>
        <v>151</v>
      </c>
      <c r="P51" s="42">
        <f t="shared" si="18"/>
        <v>31</v>
      </c>
      <c r="Q51" s="42">
        <f t="shared" si="18"/>
        <v>19</v>
      </c>
      <c r="R51" s="42">
        <f t="shared" si="18"/>
        <v>6</v>
      </c>
      <c r="S51" s="46">
        <f t="shared" si="18"/>
        <v>95</v>
      </c>
      <c r="T51" s="51">
        <f t="shared" si="18"/>
        <v>518</v>
      </c>
      <c r="U51" s="51">
        <f t="shared" si="18"/>
        <v>100</v>
      </c>
      <c r="V51" s="64">
        <f t="shared" si="18"/>
        <v>45</v>
      </c>
    </row>
    <row r="52" spans="1:22" x14ac:dyDescent="0.2">
      <c r="A52" s="579" t="s">
        <v>32</v>
      </c>
      <c r="B52" s="591" t="s">
        <v>46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0"/>
      <c r="B53" s="594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1"/>
      <c r="B54" s="595"/>
      <c r="C54" s="24">
        <v>2021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603" t="s">
        <v>59</v>
      </c>
      <c r="S54" s="603"/>
      <c r="T54" s="603"/>
      <c r="U54" s="603"/>
      <c r="V54" s="603"/>
    </row>
    <row r="55" spans="1:22" x14ac:dyDescent="0.2">
      <c r="A55" s="597" t="s">
        <v>65</v>
      </c>
      <c r="B55" s="591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598"/>
      <c r="B56" s="594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599"/>
      <c r="B57" s="595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36.875</v>
      </c>
      <c r="K57" s="333">
        <f>IF(J54&lt;&gt;0,K51/M1/J54,0)</f>
        <v>32.708333333333336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9" t="s">
        <v>33</v>
      </c>
      <c r="B58" s="591" t="s">
        <v>41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0"/>
      <c r="B59" s="594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1"/>
      <c r="B60" s="595"/>
      <c r="C60" s="24">
        <v>2021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9" t="s">
        <v>34</v>
      </c>
      <c r="B61" s="591" t="s">
        <v>42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0"/>
      <c r="B62" s="594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1"/>
      <c r="B63" s="595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49.75</v>
      </c>
      <c r="K63" s="333">
        <f>IF(J60&lt;&gt;0,K27/M1/J60,0)</f>
        <v>45.916666666666664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9" t="s">
        <v>36</v>
      </c>
      <c r="B64" s="591" t="s">
        <v>61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0"/>
      <c r="B65" s="594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1"/>
      <c r="B66" s="595"/>
      <c r="C66" s="24">
        <v>2021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9" t="s">
        <v>35</v>
      </c>
      <c r="B67" s="591" t="s">
        <v>62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0"/>
      <c r="B68" s="594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1"/>
      <c r="B69" s="595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24</v>
      </c>
      <c r="K69" s="333">
        <f>IF(J66&lt;&gt;0,K48/M1/J66,0)</f>
        <v>19.5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91" t="s">
        <v>77</v>
      </c>
      <c r="B70" s="591" t="s">
        <v>76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94"/>
      <c r="B71" s="594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95"/>
      <c r="B72" s="595"/>
      <c r="C72" s="24">
        <v>2021</v>
      </c>
      <c r="D72" s="334"/>
      <c r="E72" s="299"/>
      <c r="F72" s="341"/>
      <c r="G72" s="341"/>
      <c r="H72" s="341"/>
      <c r="I72" s="342"/>
      <c r="J72" s="19">
        <v>22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00" t="s">
        <v>75</v>
      </c>
      <c r="B73" s="591" t="s">
        <v>64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01"/>
      <c r="B74" s="594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02"/>
      <c r="B75" s="595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40.227272727272727</v>
      </c>
      <c r="K75" s="348">
        <f>IF(J72&lt;&gt;0,K51/J72,0)</f>
        <v>35.68181818181818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725</v>
      </c>
      <c r="C77" s="358"/>
    </row>
    <row r="78" spans="1:22" s="6" customFormat="1" x14ac:dyDescent="0.2">
      <c r="A78" s="7" t="s">
        <v>726</v>
      </c>
      <c r="C78" s="358"/>
      <c r="H78" s="7" t="s">
        <v>739</v>
      </c>
      <c r="M78" s="7" t="s">
        <v>741</v>
      </c>
    </row>
    <row r="79" spans="1:22" s="6" customFormat="1" x14ac:dyDescent="0.2">
      <c r="A79" s="7" t="s">
        <v>727</v>
      </c>
      <c r="C79" s="7"/>
      <c r="I79" s="6" t="s">
        <v>740</v>
      </c>
      <c r="Q79" s="6" t="s">
        <v>742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1" zoomScale="85" zoomScaleNormal="85" workbookViewId="0">
      <selection activeCell="A69" sqref="A6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56" t="s">
        <v>415</v>
      </c>
      <c r="B1" s="656"/>
      <c r="C1" s="656"/>
      <c r="D1" s="656"/>
      <c r="E1" s="656"/>
      <c r="F1" s="656"/>
      <c r="G1" s="656"/>
      <c r="H1" s="375"/>
      <c r="I1" s="375"/>
      <c r="J1" s="375"/>
      <c r="K1" s="68" t="s">
        <v>713</v>
      </c>
      <c r="L1" s="291" t="s">
        <v>44</v>
      </c>
      <c r="M1" s="69">
        <v>12</v>
      </c>
      <c r="N1" s="655" t="s">
        <v>714</v>
      </c>
      <c r="O1" s="655"/>
      <c r="P1" s="655"/>
      <c r="Q1" s="655"/>
      <c r="R1" s="655"/>
      <c r="S1" s="634" t="s">
        <v>255</v>
      </c>
      <c r="T1" s="634"/>
      <c r="U1" s="63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9" t="s">
        <v>78</v>
      </c>
      <c r="B3" s="661" t="s">
        <v>79</v>
      </c>
      <c r="C3" s="664" t="s">
        <v>80</v>
      </c>
      <c r="D3" s="667" t="s">
        <v>81</v>
      </c>
      <c r="E3" s="668"/>
      <c r="F3" s="669"/>
      <c r="G3" s="649" t="s">
        <v>259</v>
      </c>
      <c r="H3" s="673" t="s">
        <v>348</v>
      </c>
      <c r="I3" s="670" t="s">
        <v>349</v>
      </c>
      <c r="J3" s="675" t="s">
        <v>344</v>
      </c>
      <c r="K3" s="676"/>
      <c r="L3" s="676"/>
      <c r="M3" s="676"/>
      <c r="N3" s="676"/>
      <c r="O3" s="676"/>
      <c r="P3" s="676"/>
      <c r="Q3" s="677"/>
      <c r="R3" s="652" t="s">
        <v>82</v>
      </c>
      <c r="S3" s="642" t="s">
        <v>83</v>
      </c>
    </row>
    <row r="4" spans="1:21" ht="12.75" customHeight="1" x14ac:dyDescent="0.2">
      <c r="A4" s="660"/>
      <c r="B4" s="662"/>
      <c r="C4" s="665"/>
      <c r="D4" s="638" t="s">
        <v>84</v>
      </c>
      <c r="E4" s="638" t="s">
        <v>85</v>
      </c>
      <c r="F4" s="639" t="s">
        <v>347</v>
      </c>
      <c r="G4" s="650"/>
      <c r="H4" s="674"/>
      <c r="I4" s="671"/>
      <c r="J4" s="657" t="s">
        <v>86</v>
      </c>
      <c r="K4" s="638" t="s">
        <v>87</v>
      </c>
      <c r="L4" s="638" t="s">
        <v>88</v>
      </c>
      <c r="M4" s="638" t="s">
        <v>89</v>
      </c>
      <c r="N4" s="645" t="s">
        <v>90</v>
      </c>
      <c r="O4" s="645"/>
      <c r="P4" s="638" t="s">
        <v>91</v>
      </c>
      <c r="Q4" s="646" t="s">
        <v>694</v>
      </c>
      <c r="R4" s="653"/>
      <c r="S4" s="643"/>
    </row>
    <row r="5" spans="1:21" x14ac:dyDescent="0.2">
      <c r="A5" s="660"/>
      <c r="B5" s="662"/>
      <c r="C5" s="665"/>
      <c r="D5" s="638"/>
      <c r="E5" s="638"/>
      <c r="F5" s="650"/>
      <c r="G5" s="650"/>
      <c r="H5" s="674"/>
      <c r="I5" s="671"/>
      <c r="J5" s="657"/>
      <c r="K5" s="638"/>
      <c r="L5" s="638"/>
      <c r="M5" s="638"/>
      <c r="N5" s="638" t="s">
        <v>92</v>
      </c>
      <c r="O5" s="638" t="s">
        <v>93</v>
      </c>
      <c r="P5" s="638"/>
      <c r="Q5" s="647"/>
      <c r="R5" s="653"/>
      <c r="S5" s="643"/>
    </row>
    <row r="6" spans="1:21" x14ac:dyDescent="0.2">
      <c r="A6" s="660"/>
      <c r="B6" s="662"/>
      <c r="C6" s="665"/>
      <c r="D6" s="638"/>
      <c r="E6" s="638"/>
      <c r="F6" s="650"/>
      <c r="G6" s="650"/>
      <c r="H6" s="674"/>
      <c r="I6" s="671"/>
      <c r="J6" s="657"/>
      <c r="K6" s="638"/>
      <c r="L6" s="638"/>
      <c r="M6" s="638"/>
      <c r="N6" s="638"/>
      <c r="O6" s="638"/>
      <c r="P6" s="638"/>
      <c r="Q6" s="647"/>
      <c r="R6" s="653"/>
      <c r="S6" s="643"/>
    </row>
    <row r="7" spans="1:21" ht="12.75" customHeight="1" x14ac:dyDescent="0.2">
      <c r="A7" s="660"/>
      <c r="B7" s="662"/>
      <c r="C7" s="665"/>
      <c r="D7" s="638"/>
      <c r="E7" s="638"/>
      <c r="F7" s="650"/>
      <c r="G7" s="650"/>
      <c r="H7" s="674"/>
      <c r="I7" s="671"/>
      <c r="J7" s="657"/>
      <c r="K7" s="638"/>
      <c r="L7" s="638"/>
      <c r="M7" s="638"/>
      <c r="N7" s="638"/>
      <c r="O7" s="638"/>
      <c r="P7" s="638"/>
      <c r="Q7" s="647"/>
      <c r="R7" s="653"/>
      <c r="S7" s="643"/>
    </row>
    <row r="8" spans="1:21" x14ac:dyDescent="0.2">
      <c r="A8" s="660"/>
      <c r="B8" s="662"/>
      <c r="C8" s="665"/>
      <c r="D8" s="638"/>
      <c r="E8" s="638"/>
      <c r="F8" s="650"/>
      <c r="G8" s="650"/>
      <c r="H8" s="674"/>
      <c r="I8" s="671"/>
      <c r="J8" s="657"/>
      <c r="K8" s="638"/>
      <c r="L8" s="638"/>
      <c r="M8" s="638"/>
      <c r="N8" s="638"/>
      <c r="O8" s="638"/>
      <c r="P8" s="638"/>
      <c r="Q8" s="647"/>
      <c r="R8" s="653"/>
      <c r="S8" s="643"/>
    </row>
    <row r="9" spans="1:21" x14ac:dyDescent="0.2">
      <c r="A9" s="660"/>
      <c r="B9" s="662"/>
      <c r="C9" s="665"/>
      <c r="D9" s="638"/>
      <c r="E9" s="638"/>
      <c r="F9" s="650"/>
      <c r="G9" s="650"/>
      <c r="H9" s="674"/>
      <c r="I9" s="671"/>
      <c r="J9" s="657"/>
      <c r="K9" s="638"/>
      <c r="L9" s="638"/>
      <c r="M9" s="638"/>
      <c r="N9" s="638"/>
      <c r="O9" s="638"/>
      <c r="P9" s="638"/>
      <c r="Q9" s="647"/>
      <c r="R9" s="653"/>
      <c r="S9" s="643"/>
    </row>
    <row r="10" spans="1:21" ht="52.5" customHeight="1" thickBot="1" x14ac:dyDescent="0.25">
      <c r="A10" s="660"/>
      <c r="B10" s="663"/>
      <c r="C10" s="666"/>
      <c r="D10" s="639"/>
      <c r="E10" s="639"/>
      <c r="F10" s="650"/>
      <c r="G10" s="650"/>
      <c r="H10" s="674"/>
      <c r="I10" s="672"/>
      <c r="J10" s="658"/>
      <c r="K10" s="639"/>
      <c r="L10" s="639"/>
      <c r="M10" s="639"/>
      <c r="N10" s="639"/>
      <c r="O10" s="639"/>
      <c r="P10" s="639"/>
      <c r="Q10" s="648"/>
      <c r="R10" s="654"/>
      <c r="S10" s="644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10</v>
      </c>
      <c r="D12" s="161">
        <v>46</v>
      </c>
      <c r="E12" s="161">
        <v>1</v>
      </c>
      <c r="F12" s="161"/>
      <c r="G12" s="161"/>
      <c r="H12" s="517">
        <f>G12+F12+E12+D12</f>
        <v>47</v>
      </c>
      <c r="I12" s="532">
        <f>SUM(C12+H12)</f>
        <v>57</v>
      </c>
      <c r="J12" s="542">
        <f>SUM(K12,L12,M12,N12,O12)</f>
        <v>51</v>
      </c>
      <c r="K12" s="161">
        <v>35</v>
      </c>
      <c r="L12" s="161">
        <v>9</v>
      </c>
      <c r="M12" s="161"/>
      <c r="N12" s="161">
        <v>2</v>
      </c>
      <c r="O12" s="161">
        <v>5</v>
      </c>
      <c r="P12" s="161">
        <v>44</v>
      </c>
      <c r="Q12" s="506">
        <v>4</v>
      </c>
      <c r="R12" s="535">
        <f>I12-J12</f>
        <v>6</v>
      </c>
      <c r="S12" s="507">
        <v>3</v>
      </c>
    </row>
    <row r="13" spans="1:21" x14ac:dyDescent="0.2">
      <c r="A13" s="524" t="s">
        <v>681</v>
      </c>
      <c r="B13" s="499" t="s">
        <v>561</v>
      </c>
      <c r="C13" s="502">
        <v>2</v>
      </c>
      <c r="D13" s="160">
        <v>4</v>
      </c>
      <c r="E13" s="160"/>
      <c r="F13" s="160"/>
      <c r="G13" s="160"/>
      <c r="H13" s="518">
        <f t="shared" ref="H13:H36" si="0">G13+F13+E13+D13</f>
        <v>4</v>
      </c>
      <c r="I13" s="533">
        <f t="shared" ref="I13:I36" si="1">SUM(C13+H13)</f>
        <v>6</v>
      </c>
      <c r="J13" s="539">
        <f t="shared" ref="J13:J36" si="2">SUM(K13,L13,M13,N13,O13)</f>
        <v>6</v>
      </c>
      <c r="K13" s="160">
        <v>3</v>
      </c>
      <c r="L13" s="160"/>
      <c r="M13" s="160"/>
      <c r="N13" s="160"/>
      <c r="O13" s="160">
        <v>3</v>
      </c>
      <c r="P13" s="160">
        <v>4</v>
      </c>
      <c r="Q13" s="162">
        <v>2</v>
      </c>
      <c r="R13" s="536">
        <f t="shared" ref="R13:R36" si="3">I13-J13</f>
        <v>0</v>
      </c>
      <c r="S13" s="172">
        <v>1</v>
      </c>
    </row>
    <row r="14" spans="1:21" x14ac:dyDescent="0.2">
      <c r="A14" s="522" t="s">
        <v>562</v>
      </c>
      <c r="B14" s="499" t="s">
        <v>563</v>
      </c>
      <c r="C14" s="502">
        <v>1</v>
      </c>
      <c r="D14" s="160">
        <v>19</v>
      </c>
      <c r="E14" s="160"/>
      <c r="F14" s="160"/>
      <c r="G14" s="160"/>
      <c r="H14" s="518">
        <f t="shared" si="0"/>
        <v>19</v>
      </c>
      <c r="I14" s="533">
        <f t="shared" si="1"/>
        <v>20</v>
      </c>
      <c r="J14" s="539">
        <f t="shared" si="2"/>
        <v>20</v>
      </c>
      <c r="K14" s="160">
        <v>19</v>
      </c>
      <c r="L14" s="160"/>
      <c r="M14" s="160"/>
      <c r="N14" s="160"/>
      <c r="O14" s="160">
        <v>1</v>
      </c>
      <c r="P14" s="160">
        <v>20</v>
      </c>
      <c r="Q14" s="162"/>
      <c r="R14" s="536">
        <f t="shared" si="3"/>
        <v>0</v>
      </c>
      <c r="S14" s="172"/>
    </row>
    <row r="15" spans="1:21" x14ac:dyDescent="0.2">
      <c r="A15" s="522" t="s">
        <v>564</v>
      </c>
      <c r="B15" s="499" t="s">
        <v>565</v>
      </c>
      <c r="C15" s="502"/>
      <c r="D15" s="160">
        <v>3</v>
      </c>
      <c r="E15" s="160"/>
      <c r="F15" s="160"/>
      <c r="G15" s="160"/>
      <c r="H15" s="518">
        <f t="shared" ref="H15:H17" si="4">G15+F15+E15+D15</f>
        <v>3</v>
      </c>
      <c r="I15" s="533">
        <f t="shared" ref="I15:I17" si="5">SUM(C15+H15)</f>
        <v>3</v>
      </c>
      <c r="J15" s="539">
        <f t="shared" ref="J15:J17" si="6">SUM(K15,L15,M15,N15,O15)</f>
        <v>3</v>
      </c>
      <c r="K15" s="160"/>
      <c r="L15" s="160">
        <v>1</v>
      </c>
      <c r="M15" s="160"/>
      <c r="N15" s="160">
        <v>2</v>
      </c>
      <c r="O15" s="160"/>
      <c r="P15" s="160">
        <v>1</v>
      </c>
      <c r="Q15" s="162">
        <v>2</v>
      </c>
      <c r="R15" s="536">
        <f t="shared" ref="R15:R17" si="7">I15-J15</f>
        <v>0</v>
      </c>
      <c r="S15" s="172">
        <v>1</v>
      </c>
    </row>
    <row r="16" spans="1:21" ht="25.5" x14ac:dyDescent="0.2">
      <c r="A16" s="522" t="s">
        <v>617</v>
      </c>
      <c r="B16" s="523" t="s">
        <v>682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566</v>
      </c>
      <c r="B17" s="499" t="s">
        <v>567</v>
      </c>
      <c r="C17" s="502"/>
      <c r="D17" s="160">
        <v>1</v>
      </c>
      <c r="E17" s="160"/>
      <c r="F17" s="160"/>
      <c r="G17" s="160"/>
      <c r="H17" s="518">
        <f t="shared" si="4"/>
        <v>1</v>
      </c>
      <c r="I17" s="533">
        <f t="shared" si="5"/>
        <v>1</v>
      </c>
      <c r="J17" s="539">
        <f t="shared" si="6"/>
        <v>1</v>
      </c>
      <c r="K17" s="160">
        <v>1</v>
      </c>
      <c r="L17" s="160"/>
      <c r="M17" s="160"/>
      <c r="N17" s="160"/>
      <c r="O17" s="160"/>
      <c r="P17" s="160">
        <v>1</v>
      </c>
      <c r="Q17" s="162"/>
      <c r="R17" s="536">
        <f t="shared" si="7"/>
        <v>0</v>
      </c>
      <c r="S17" s="172"/>
    </row>
    <row r="18" spans="1:19" ht="14.25" x14ac:dyDescent="0.2">
      <c r="A18" s="527" t="s">
        <v>94</v>
      </c>
      <c r="B18" s="500" t="s">
        <v>568</v>
      </c>
      <c r="C18" s="502">
        <v>15</v>
      </c>
      <c r="D18" s="160">
        <v>15</v>
      </c>
      <c r="E18" s="160"/>
      <c r="F18" s="160"/>
      <c r="G18" s="160"/>
      <c r="H18" s="518">
        <f t="shared" si="0"/>
        <v>15</v>
      </c>
      <c r="I18" s="533">
        <f t="shared" si="1"/>
        <v>30</v>
      </c>
      <c r="J18" s="539">
        <f t="shared" si="2"/>
        <v>22</v>
      </c>
      <c r="K18" s="160">
        <v>6</v>
      </c>
      <c r="L18" s="160">
        <v>3</v>
      </c>
      <c r="M18" s="160"/>
      <c r="N18" s="160">
        <v>1</v>
      </c>
      <c r="O18" s="160">
        <v>12</v>
      </c>
      <c r="P18" s="160">
        <v>9</v>
      </c>
      <c r="Q18" s="162">
        <v>8</v>
      </c>
      <c r="R18" s="536">
        <f t="shared" si="3"/>
        <v>8</v>
      </c>
      <c r="S18" s="172">
        <v>4</v>
      </c>
    </row>
    <row r="19" spans="1:19" x14ac:dyDescent="0.2">
      <c r="A19" s="525" t="s">
        <v>613</v>
      </c>
      <c r="B19" s="499" t="s">
        <v>569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570</v>
      </c>
      <c r="B20" s="499" t="s">
        <v>571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572</v>
      </c>
      <c r="B21" s="499" t="s">
        <v>573</v>
      </c>
      <c r="C21" s="502">
        <v>1</v>
      </c>
      <c r="D21" s="160">
        <v>1</v>
      </c>
      <c r="E21" s="160"/>
      <c r="F21" s="160"/>
      <c r="G21" s="160"/>
      <c r="H21" s="518">
        <f t="shared" si="0"/>
        <v>1</v>
      </c>
      <c r="I21" s="533">
        <f t="shared" si="1"/>
        <v>2</v>
      </c>
      <c r="J21" s="539">
        <f t="shared" si="2"/>
        <v>2</v>
      </c>
      <c r="K21" s="160"/>
      <c r="L21" s="160"/>
      <c r="M21" s="160"/>
      <c r="N21" s="160"/>
      <c r="O21" s="160">
        <v>2</v>
      </c>
      <c r="P21" s="160">
        <v>1</v>
      </c>
      <c r="Q21" s="162"/>
      <c r="R21" s="536">
        <f t="shared" si="3"/>
        <v>0</v>
      </c>
      <c r="S21" s="172"/>
    </row>
    <row r="22" spans="1:19" ht="25.5" x14ac:dyDescent="0.2">
      <c r="A22" s="522" t="s">
        <v>618</v>
      </c>
      <c r="B22" s="523" t="s">
        <v>683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574</v>
      </c>
      <c r="B23" s="499" t="s">
        <v>575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576</v>
      </c>
      <c r="B24" s="499" t="s">
        <v>577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578</v>
      </c>
      <c r="B25" s="499" t="s">
        <v>579</v>
      </c>
      <c r="C25" s="502">
        <v>1</v>
      </c>
      <c r="D25" s="160">
        <v>2</v>
      </c>
      <c r="E25" s="160"/>
      <c r="F25" s="160"/>
      <c r="G25" s="160"/>
      <c r="H25" s="518">
        <f t="shared" si="0"/>
        <v>2</v>
      </c>
      <c r="I25" s="533">
        <f t="shared" si="1"/>
        <v>3</v>
      </c>
      <c r="J25" s="539">
        <f t="shared" si="2"/>
        <v>2</v>
      </c>
      <c r="K25" s="160">
        <v>1</v>
      </c>
      <c r="L25" s="160"/>
      <c r="M25" s="160"/>
      <c r="N25" s="160"/>
      <c r="O25" s="160">
        <v>1</v>
      </c>
      <c r="P25" s="160">
        <v>1</v>
      </c>
      <c r="Q25" s="162">
        <v>1</v>
      </c>
      <c r="R25" s="536">
        <f t="shared" si="3"/>
        <v>1</v>
      </c>
      <c r="S25" s="172"/>
    </row>
    <row r="26" spans="1:19" ht="14.25" x14ac:dyDescent="0.2">
      <c r="A26" s="527" t="s">
        <v>96</v>
      </c>
      <c r="B26" s="500" t="s">
        <v>580</v>
      </c>
      <c r="C26" s="502">
        <v>1</v>
      </c>
      <c r="D26" s="160">
        <v>1</v>
      </c>
      <c r="E26" s="160"/>
      <c r="F26" s="160"/>
      <c r="G26" s="160"/>
      <c r="H26" s="518">
        <f t="shared" si="0"/>
        <v>1</v>
      </c>
      <c r="I26" s="533">
        <f t="shared" si="1"/>
        <v>2</v>
      </c>
      <c r="J26" s="539">
        <f t="shared" si="2"/>
        <v>2</v>
      </c>
      <c r="K26" s="160">
        <v>1</v>
      </c>
      <c r="L26" s="160"/>
      <c r="M26" s="160"/>
      <c r="N26" s="160"/>
      <c r="O26" s="160">
        <v>1</v>
      </c>
      <c r="P26" s="160">
        <v>1</v>
      </c>
      <c r="Q26" s="162"/>
      <c r="R26" s="536">
        <f t="shared" si="3"/>
        <v>0</v>
      </c>
      <c r="S26" s="172"/>
    </row>
    <row r="27" spans="1:19" ht="14.25" x14ac:dyDescent="0.2">
      <c r="A27" s="527" t="s">
        <v>581</v>
      </c>
      <c r="B27" s="500" t="s">
        <v>582</v>
      </c>
      <c r="C27" s="502">
        <v>4</v>
      </c>
      <c r="D27" s="160">
        <v>4</v>
      </c>
      <c r="E27" s="160"/>
      <c r="F27" s="160"/>
      <c r="G27" s="160"/>
      <c r="H27" s="518">
        <f t="shared" si="0"/>
        <v>4</v>
      </c>
      <c r="I27" s="533">
        <f t="shared" si="1"/>
        <v>8</v>
      </c>
      <c r="J27" s="539">
        <f t="shared" si="2"/>
        <v>3</v>
      </c>
      <c r="K27" s="160"/>
      <c r="L27" s="160"/>
      <c r="M27" s="160"/>
      <c r="N27" s="160"/>
      <c r="O27" s="160">
        <v>3</v>
      </c>
      <c r="P27" s="160">
        <v>1</v>
      </c>
      <c r="Q27" s="162">
        <v>1</v>
      </c>
      <c r="R27" s="536">
        <f t="shared" si="3"/>
        <v>5</v>
      </c>
      <c r="S27" s="172"/>
    </row>
    <row r="28" spans="1:19" x14ac:dyDescent="0.2">
      <c r="A28" s="524" t="s">
        <v>693</v>
      </c>
      <c r="B28" s="499" t="s">
        <v>583</v>
      </c>
      <c r="C28" s="502">
        <v>4</v>
      </c>
      <c r="D28" s="160">
        <v>3</v>
      </c>
      <c r="E28" s="160"/>
      <c r="F28" s="160"/>
      <c r="G28" s="160"/>
      <c r="H28" s="518">
        <f t="shared" si="0"/>
        <v>3</v>
      </c>
      <c r="I28" s="533">
        <f t="shared" si="1"/>
        <v>7</v>
      </c>
      <c r="J28" s="539">
        <f t="shared" si="2"/>
        <v>3</v>
      </c>
      <c r="K28" s="160"/>
      <c r="L28" s="160"/>
      <c r="M28" s="160"/>
      <c r="N28" s="160"/>
      <c r="O28" s="160">
        <v>3</v>
      </c>
      <c r="P28" s="160">
        <v>1</v>
      </c>
      <c r="Q28" s="162">
        <v>1</v>
      </c>
      <c r="R28" s="536">
        <f t="shared" si="3"/>
        <v>4</v>
      </c>
      <c r="S28" s="172"/>
    </row>
    <row r="29" spans="1:19" ht="14.25" x14ac:dyDescent="0.2">
      <c r="A29" s="527" t="s">
        <v>584</v>
      </c>
      <c r="B29" s="500" t="s">
        <v>585</v>
      </c>
      <c r="C29" s="502">
        <v>30</v>
      </c>
      <c r="D29" s="160">
        <v>27</v>
      </c>
      <c r="E29" s="160"/>
      <c r="F29" s="160"/>
      <c r="G29" s="160"/>
      <c r="H29" s="518">
        <f t="shared" si="0"/>
        <v>27</v>
      </c>
      <c r="I29" s="533">
        <f t="shared" si="1"/>
        <v>57</v>
      </c>
      <c r="J29" s="539">
        <f t="shared" si="2"/>
        <v>40</v>
      </c>
      <c r="K29" s="160">
        <v>10</v>
      </c>
      <c r="L29" s="160">
        <v>7</v>
      </c>
      <c r="M29" s="160">
        <v>8</v>
      </c>
      <c r="N29" s="160">
        <v>1</v>
      </c>
      <c r="O29" s="160">
        <v>14</v>
      </c>
      <c r="P29" s="160">
        <v>16</v>
      </c>
      <c r="Q29" s="162">
        <v>15</v>
      </c>
      <c r="R29" s="536">
        <f t="shared" si="3"/>
        <v>17</v>
      </c>
      <c r="S29" s="172">
        <v>7</v>
      </c>
    </row>
    <row r="30" spans="1:19" ht="14.25" x14ac:dyDescent="0.2">
      <c r="A30" s="527" t="s">
        <v>99</v>
      </c>
      <c r="B30" s="500" t="s">
        <v>586</v>
      </c>
      <c r="C30" s="502">
        <v>2</v>
      </c>
      <c r="D30" s="160">
        <v>1</v>
      </c>
      <c r="E30" s="160"/>
      <c r="F30" s="160"/>
      <c r="G30" s="160"/>
      <c r="H30" s="518">
        <f t="shared" si="0"/>
        <v>1</v>
      </c>
      <c r="I30" s="533">
        <f t="shared" si="1"/>
        <v>3</v>
      </c>
      <c r="J30" s="539">
        <f t="shared" si="2"/>
        <v>2</v>
      </c>
      <c r="K30" s="160"/>
      <c r="L30" s="160"/>
      <c r="M30" s="160">
        <v>1</v>
      </c>
      <c r="N30" s="160"/>
      <c r="O30" s="160">
        <v>1</v>
      </c>
      <c r="P30" s="160">
        <v>1</v>
      </c>
      <c r="Q30" s="162"/>
      <c r="R30" s="536">
        <f t="shared" si="3"/>
        <v>1</v>
      </c>
      <c r="S30" s="172">
        <v>1</v>
      </c>
    </row>
    <row r="31" spans="1:19" x14ac:dyDescent="0.2">
      <c r="A31" s="524" t="s">
        <v>624</v>
      </c>
      <c r="B31" s="499" t="s">
        <v>587</v>
      </c>
      <c r="C31" s="502">
        <v>1</v>
      </c>
      <c r="D31" s="160"/>
      <c r="E31" s="160"/>
      <c r="F31" s="160"/>
      <c r="G31" s="160"/>
      <c r="H31" s="518">
        <f t="shared" si="0"/>
        <v>0</v>
      </c>
      <c r="I31" s="533">
        <f t="shared" si="1"/>
        <v>1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1</v>
      </c>
      <c r="S31" s="172"/>
    </row>
    <row r="32" spans="1:19" ht="25.5" x14ac:dyDescent="0.2">
      <c r="A32" s="522" t="s">
        <v>588</v>
      </c>
      <c r="B32" s="499" t="s">
        <v>589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590</v>
      </c>
      <c r="B33" s="499" t="s">
        <v>591</v>
      </c>
      <c r="C33" s="502">
        <v>1</v>
      </c>
      <c r="D33" s="160">
        <v>1</v>
      </c>
      <c r="E33" s="160"/>
      <c r="F33" s="160"/>
      <c r="G33" s="160"/>
      <c r="H33" s="518">
        <f t="shared" si="0"/>
        <v>1</v>
      </c>
      <c r="I33" s="533">
        <f t="shared" si="1"/>
        <v>2</v>
      </c>
      <c r="J33" s="539">
        <f t="shared" si="2"/>
        <v>2</v>
      </c>
      <c r="K33" s="160"/>
      <c r="L33" s="160"/>
      <c r="M33" s="160">
        <v>1</v>
      </c>
      <c r="N33" s="160"/>
      <c r="O33" s="160">
        <v>1</v>
      </c>
      <c r="P33" s="160">
        <v>1</v>
      </c>
      <c r="Q33" s="162"/>
      <c r="R33" s="536">
        <f t="shared" si="3"/>
        <v>0</v>
      </c>
      <c r="S33" s="172">
        <v>1</v>
      </c>
    </row>
    <row r="34" spans="1:19" ht="14.25" x14ac:dyDescent="0.2">
      <c r="A34" s="527" t="s">
        <v>592</v>
      </c>
      <c r="B34" s="500" t="s">
        <v>593</v>
      </c>
      <c r="C34" s="502">
        <v>1</v>
      </c>
      <c r="D34" s="160"/>
      <c r="E34" s="160"/>
      <c r="F34" s="160">
        <v>1</v>
      </c>
      <c r="G34" s="160"/>
      <c r="H34" s="518">
        <f t="shared" si="0"/>
        <v>1</v>
      </c>
      <c r="I34" s="533">
        <f t="shared" si="1"/>
        <v>2</v>
      </c>
      <c r="J34" s="539">
        <f t="shared" si="2"/>
        <v>2</v>
      </c>
      <c r="K34" s="160">
        <v>1</v>
      </c>
      <c r="L34" s="160"/>
      <c r="M34" s="160"/>
      <c r="N34" s="160"/>
      <c r="O34" s="160">
        <v>1</v>
      </c>
      <c r="P34" s="160">
        <v>1</v>
      </c>
      <c r="Q34" s="162">
        <v>1</v>
      </c>
      <c r="R34" s="536">
        <f t="shared" si="3"/>
        <v>0</v>
      </c>
      <c r="S34" s="172"/>
    </row>
    <row r="35" spans="1:19" ht="14.25" x14ac:dyDescent="0.2">
      <c r="A35" s="527" t="s">
        <v>594</v>
      </c>
      <c r="B35" s="500" t="s">
        <v>595</v>
      </c>
      <c r="C35" s="502"/>
      <c r="D35" s="160">
        <v>2</v>
      </c>
      <c r="E35" s="160"/>
      <c r="F35" s="160"/>
      <c r="G35" s="160"/>
      <c r="H35" s="518">
        <f t="shared" si="0"/>
        <v>2</v>
      </c>
      <c r="I35" s="533">
        <f t="shared" si="1"/>
        <v>2</v>
      </c>
      <c r="J35" s="539">
        <f t="shared" si="2"/>
        <v>2</v>
      </c>
      <c r="K35" s="160">
        <v>2</v>
      </c>
      <c r="L35" s="160"/>
      <c r="M35" s="160"/>
      <c r="N35" s="160"/>
      <c r="O35" s="160"/>
      <c r="P35" s="160">
        <v>2</v>
      </c>
      <c r="Q35" s="162"/>
      <c r="R35" s="536">
        <f t="shared" si="3"/>
        <v>0</v>
      </c>
      <c r="S35" s="172"/>
    </row>
    <row r="36" spans="1:19" ht="14.25" x14ac:dyDescent="0.2">
      <c r="A36" s="527" t="s">
        <v>596</v>
      </c>
      <c r="B36" s="500" t="s">
        <v>597</v>
      </c>
      <c r="C36" s="502">
        <v>2</v>
      </c>
      <c r="D36" s="160">
        <v>62</v>
      </c>
      <c r="E36" s="160"/>
      <c r="F36" s="160"/>
      <c r="G36" s="160"/>
      <c r="H36" s="518">
        <f t="shared" si="0"/>
        <v>62</v>
      </c>
      <c r="I36" s="533">
        <f t="shared" si="1"/>
        <v>64</v>
      </c>
      <c r="J36" s="539">
        <f t="shared" si="2"/>
        <v>61</v>
      </c>
      <c r="K36" s="160">
        <v>41</v>
      </c>
      <c r="L36" s="160">
        <v>1</v>
      </c>
      <c r="M36" s="160">
        <v>2</v>
      </c>
      <c r="N36" s="160"/>
      <c r="O36" s="160">
        <v>17</v>
      </c>
      <c r="P36" s="160">
        <v>59</v>
      </c>
      <c r="Q36" s="162">
        <v>1</v>
      </c>
      <c r="R36" s="536">
        <f t="shared" si="3"/>
        <v>3</v>
      </c>
      <c r="S36" s="172"/>
    </row>
    <row r="37" spans="1:19" ht="28.5" x14ac:dyDescent="0.2">
      <c r="A37" s="527" t="s">
        <v>598</v>
      </c>
      <c r="B37" s="500" t="s">
        <v>599</v>
      </c>
      <c r="C37" s="502">
        <v>3</v>
      </c>
      <c r="D37" s="160">
        <v>311</v>
      </c>
      <c r="E37" s="160">
        <v>48</v>
      </c>
      <c r="F37" s="160"/>
      <c r="G37" s="160">
        <v>3</v>
      </c>
      <c r="H37" s="518">
        <f t="shared" ref="H37:H47" si="12">G37+F37+E37+D37</f>
        <v>362</v>
      </c>
      <c r="I37" s="533">
        <f>SUM(C37+H37)</f>
        <v>365</v>
      </c>
      <c r="J37" s="539">
        <f t="shared" ref="J37:J47" si="13">SUM(K37,L37,M37,N37,O37)</f>
        <v>361</v>
      </c>
      <c r="K37" s="160">
        <v>266</v>
      </c>
      <c r="L37" s="160">
        <v>61</v>
      </c>
      <c r="M37" s="160">
        <v>7</v>
      </c>
      <c r="N37" s="160"/>
      <c r="O37" s="160">
        <v>27</v>
      </c>
      <c r="P37" s="160">
        <v>361</v>
      </c>
      <c r="Q37" s="162"/>
      <c r="R37" s="536">
        <f t="shared" ref="R37:R47" si="14">I37-J37</f>
        <v>4</v>
      </c>
      <c r="S37" s="172">
        <v>8</v>
      </c>
    </row>
    <row r="38" spans="1:19" x14ac:dyDescent="0.2">
      <c r="A38" s="525" t="s">
        <v>614</v>
      </c>
      <c r="B38" s="499" t="s">
        <v>600</v>
      </c>
      <c r="C38" s="502">
        <v>3</v>
      </c>
      <c r="D38" s="160">
        <v>212</v>
      </c>
      <c r="E38" s="160">
        <v>33</v>
      </c>
      <c r="F38" s="160"/>
      <c r="G38" s="160">
        <v>1</v>
      </c>
      <c r="H38" s="518">
        <f t="shared" si="12"/>
        <v>246</v>
      </c>
      <c r="I38" s="533">
        <f t="shared" ref="I38:I47" si="15">SUM(C38+H38)</f>
        <v>249</v>
      </c>
      <c r="J38" s="539">
        <f t="shared" si="13"/>
        <v>247</v>
      </c>
      <c r="K38" s="160">
        <v>182</v>
      </c>
      <c r="L38" s="160">
        <v>41</v>
      </c>
      <c r="M38" s="160"/>
      <c r="N38" s="160"/>
      <c r="O38" s="160">
        <v>24</v>
      </c>
      <c r="P38" s="160">
        <v>247</v>
      </c>
      <c r="Q38" s="162"/>
      <c r="R38" s="536">
        <f t="shared" si="14"/>
        <v>2</v>
      </c>
      <c r="S38" s="172">
        <v>3</v>
      </c>
    </row>
    <row r="39" spans="1:19" x14ac:dyDescent="0.2">
      <c r="A39" s="522" t="s">
        <v>601</v>
      </c>
      <c r="B39" s="499" t="s">
        <v>602</v>
      </c>
      <c r="C39" s="502"/>
      <c r="D39" s="160">
        <v>99</v>
      </c>
      <c r="E39" s="160">
        <v>15</v>
      </c>
      <c r="F39" s="160"/>
      <c r="G39" s="160">
        <v>2</v>
      </c>
      <c r="H39" s="518">
        <f t="shared" si="12"/>
        <v>116</v>
      </c>
      <c r="I39" s="533">
        <f t="shared" si="15"/>
        <v>116</v>
      </c>
      <c r="J39" s="539">
        <f t="shared" si="13"/>
        <v>114</v>
      </c>
      <c r="K39" s="160">
        <v>84</v>
      </c>
      <c r="L39" s="160">
        <v>20</v>
      </c>
      <c r="M39" s="160">
        <v>7</v>
      </c>
      <c r="N39" s="160"/>
      <c r="O39" s="160">
        <v>3</v>
      </c>
      <c r="P39" s="160">
        <v>114</v>
      </c>
      <c r="Q39" s="162"/>
      <c r="R39" s="536">
        <f t="shared" si="14"/>
        <v>2</v>
      </c>
      <c r="S39" s="172">
        <v>5</v>
      </c>
    </row>
    <row r="40" spans="1:19" x14ac:dyDescent="0.2">
      <c r="A40" s="522" t="s">
        <v>619</v>
      </c>
      <c r="B40" s="499" t="s">
        <v>620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603</v>
      </c>
      <c r="B41" s="500" t="s">
        <v>604</v>
      </c>
      <c r="C41" s="502">
        <v>1</v>
      </c>
      <c r="D41" s="160">
        <v>5</v>
      </c>
      <c r="E41" s="160">
        <v>1</v>
      </c>
      <c r="F41" s="160"/>
      <c r="G41" s="160"/>
      <c r="H41" s="518">
        <f t="shared" si="12"/>
        <v>6</v>
      </c>
      <c r="I41" s="533">
        <f t="shared" si="15"/>
        <v>7</v>
      </c>
      <c r="J41" s="539">
        <f t="shared" si="13"/>
        <v>5</v>
      </c>
      <c r="K41" s="160">
        <v>1</v>
      </c>
      <c r="L41" s="160"/>
      <c r="M41" s="160"/>
      <c r="N41" s="160"/>
      <c r="O41" s="160">
        <v>4</v>
      </c>
      <c r="P41" s="160">
        <v>5</v>
      </c>
      <c r="Q41" s="162">
        <v>1</v>
      </c>
      <c r="R41" s="536">
        <f t="shared" si="14"/>
        <v>2</v>
      </c>
      <c r="S41" s="172"/>
    </row>
    <row r="42" spans="1:19" x14ac:dyDescent="0.2">
      <c r="A42" s="525" t="s">
        <v>615</v>
      </c>
      <c r="B42" s="499" t="s">
        <v>605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606</v>
      </c>
      <c r="B43" s="499" t="s">
        <v>607</v>
      </c>
      <c r="C43" s="502"/>
      <c r="D43" s="160">
        <v>1</v>
      </c>
      <c r="E43" s="160">
        <v>1</v>
      </c>
      <c r="F43" s="160"/>
      <c r="G43" s="160"/>
      <c r="H43" s="518">
        <f t="shared" si="12"/>
        <v>2</v>
      </c>
      <c r="I43" s="533">
        <f t="shared" si="15"/>
        <v>2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2</v>
      </c>
      <c r="S43" s="172"/>
    </row>
    <row r="44" spans="1:19" x14ac:dyDescent="0.2">
      <c r="A44" s="522" t="s">
        <v>608</v>
      </c>
      <c r="B44" s="501" t="s">
        <v>609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621</v>
      </c>
      <c r="B45" s="499" t="s">
        <v>610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622</v>
      </c>
      <c r="B46" s="499" t="s">
        <v>623</v>
      </c>
      <c r="C46" s="502">
        <v>1</v>
      </c>
      <c r="D46" s="160">
        <v>3</v>
      </c>
      <c r="E46" s="160">
        <v>0</v>
      </c>
      <c r="F46" s="160"/>
      <c r="G46" s="160"/>
      <c r="H46" s="518">
        <f t="shared" ref="H46" si="19">G46+F46+E46+D46</f>
        <v>3</v>
      </c>
      <c r="I46" s="533">
        <f>SUM(C46+H46)</f>
        <v>4</v>
      </c>
      <c r="J46" s="539">
        <f>SUM(K46,L46,M46,N46,O46)</f>
        <v>4</v>
      </c>
      <c r="K46" s="160">
        <v>1</v>
      </c>
      <c r="L46" s="160"/>
      <c r="M46" s="160"/>
      <c r="N46" s="160"/>
      <c r="O46" s="160">
        <v>3</v>
      </c>
      <c r="P46" s="160">
        <v>4</v>
      </c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611</v>
      </c>
      <c r="B47" s="500" t="s">
        <v>612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69</v>
      </c>
      <c r="D48" s="515">
        <f t="shared" si="21"/>
        <v>474</v>
      </c>
      <c r="E48" s="515">
        <f t="shared" si="21"/>
        <v>50</v>
      </c>
      <c r="F48" s="515">
        <f t="shared" si="21"/>
        <v>1</v>
      </c>
      <c r="G48" s="515">
        <f t="shared" si="21"/>
        <v>3</v>
      </c>
      <c r="H48" s="515">
        <f t="shared" si="21"/>
        <v>528</v>
      </c>
      <c r="I48" s="515">
        <f t="shared" si="21"/>
        <v>597</v>
      </c>
      <c r="J48" s="538">
        <f t="shared" si="21"/>
        <v>551</v>
      </c>
      <c r="K48" s="538">
        <f t="shared" si="21"/>
        <v>363</v>
      </c>
      <c r="L48" s="538">
        <f t="shared" si="21"/>
        <v>81</v>
      </c>
      <c r="M48" s="538">
        <f t="shared" si="21"/>
        <v>18</v>
      </c>
      <c r="N48" s="538">
        <f t="shared" si="21"/>
        <v>4</v>
      </c>
      <c r="O48" s="538">
        <f t="shared" si="21"/>
        <v>85</v>
      </c>
      <c r="P48" s="538">
        <f t="shared" si="21"/>
        <v>500</v>
      </c>
      <c r="Q48" s="538">
        <f t="shared" si="21"/>
        <v>31</v>
      </c>
      <c r="R48" s="515">
        <f t="shared" si="21"/>
        <v>46</v>
      </c>
      <c r="S48" s="516">
        <f t="shared" si="21"/>
        <v>23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40" t="s">
        <v>109</v>
      </c>
      <c r="F51" s="641" t="s">
        <v>110</v>
      </c>
      <c r="G51" s="641"/>
      <c r="H51" s="641"/>
      <c r="I51" s="641"/>
      <c r="J51" s="641" t="s">
        <v>111</v>
      </c>
      <c r="K51" s="641"/>
      <c r="L51" s="641"/>
      <c r="M51" s="641"/>
      <c r="N51" s="651"/>
      <c r="O51" s="651"/>
      <c r="P51" s="651"/>
      <c r="Q51" s="651"/>
      <c r="R51" s="651"/>
      <c r="S51" s="86"/>
    </row>
    <row r="52" spans="1:19" x14ac:dyDescent="0.2">
      <c r="A52" s="77" t="s">
        <v>112</v>
      </c>
      <c r="B52" s="529"/>
      <c r="C52" s="170">
        <v>226</v>
      </c>
      <c r="E52" s="640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112</v>
      </c>
      <c r="E53" s="376">
        <v>59</v>
      </c>
      <c r="F53" s="376">
        <v>13</v>
      </c>
      <c r="G53" s="377">
        <v>11</v>
      </c>
      <c r="H53" s="377">
        <v>12</v>
      </c>
      <c r="I53" s="377">
        <v>22</v>
      </c>
      <c r="J53" s="377"/>
      <c r="K53" s="377">
        <v>1</v>
      </c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>
        <v>73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37"/>
      <c r="P55" s="63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6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0</v>
      </c>
      <c r="D60" s="86"/>
      <c r="E60" s="371"/>
      <c r="F60" s="371"/>
      <c r="G60" s="86"/>
      <c r="H60" s="368"/>
      <c r="I60" s="368"/>
      <c r="J60" s="603" t="s">
        <v>59</v>
      </c>
      <c r="K60" s="603"/>
      <c r="L60" s="603"/>
      <c r="M60" s="603"/>
      <c r="N60" s="603"/>
      <c r="O60" s="603"/>
      <c r="P60" s="367"/>
      <c r="Q60" s="367"/>
    </row>
    <row r="61" spans="1:19" ht="24.95" customHeight="1" x14ac:dyDescent="0.2">
      <c r="A61" s="83" t="s">
        <v>350</v>
      </c>
      <c r="B61" s="529"/>
      <c r="C61" s="79">
        <v>0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108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>
        <v>82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125</v>
      </c>
      <c r="B68" s="71"/>
      <c r="C68" s="635" t="s">
        <v>730</v>
      </c>
      <c r="D68" s="635"/>
      <c r="E68" s="635"/>
      <c r="F68" s="635"/>
      <c r="K68" s="636" t="s">
        <v>704</v>
      </c>
      <c r="L68" s="636"/>
      <c r="M68" s="636"/>
      <c r="N68" s="636"/>
      <c r="O68" s="636"/>
      <c r="P68" s="636"/>
      <c r="Q68" s="543"/>
    </row>
    <row r="69" spans="1:17" s="70" customFormat="1" x14ac:dyDescent="0.2">
      <c r="A69" s="568" t="s">
        <v>728</v>
      </c>
      <c r="N69" s="568" t="s">
        <v>732</v>
      </c>
    </row>
    <row r="70" spans="1:17" s="70" customFormat="1" x14ac:dyDescent="0.2">
      <c r="A70" s="71" t="s">
        <v>729</v>
      </c>
      <c r="B70" s="71"/>
      <c r="C70" s="635" t="s">
        <v>731</v>
      </c>
      <c r="D70" s="635"/>
      <c r="E70" s="635"/>
      <c r="F70" s="635"/>
      <c r="K70" s="636" t="s">
        <v>733</v>
      </c>
      <c r="L70" s="636"/>
      <c r="M70" s="636"/>
      <c r="N70" s="636"/>
      <c r="O70" s="636"/>
      <c r="P70" s="636"/>
      <c r="Q70" s="543"/>
    </row>
    <row r="71" spans="1:17" s="70" customFormat="1" x14ac:dyDescent="0.2">
      <c r="N71" s="568" t="s">
        <v>734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56" sqref="F156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31" t="s">
        <v>127</v>
      </c>
      <c r="B1" s="731"/>
      <c r="C1" s="731"/>
      <c r="D1" s="731"/>
      <c r="E1" s="731"/>
      <c r="F1" s="731"/>
      <c r="G1" s="731"/>
      <c r="H1" s="731"/>
      <c r="I1" s="731"/>
      <c r="J1" s="731"/>
      <c r="K1" s="216" t="s">
        <v>713</v>
      </c>
      <c r="L1" s="293" t="s">
        <v>44</v>
      </c>
      <c r="M1" s="217">
        <v>12</v>
      </c>
      <c r="N1" s="732" t="s">
        <v>714</v>
      </c>
      <c r="O1" s="732"/>
      <c r="P1" s="732"/>
      <c r="Q1" s="732"/>
      <c r="R1" s="387"/>
      <c r="T1" s="615" t="s">
        <v>255</v>
      </c>
      <c r="U1" s="615"/>
      <c r="V1" s="615"/>
    </row>
    <row r="2" spans="1:30" s="6" customFormat="1" ht="13.5" thickBot="1" x14ac:dyDescent="0.25">
      <c r="A2" s="387"/>
      <c r="B2" s="728" t="s">
        <v>128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30"/>
      <c r="T2" s="728" t="s">
        <v>129</v>
      </c>
      <c r="U2" s="729"/>
      <c r="V2" s="729"/>
      <c r="W2" s="729"/>
      <c r="X2" s="729"/>
      <c r="Y2" s="729"/>
      <c r="Z2" s="729"/>
      <c r="AA2" s="729"/>
      <c r="AB2" s="729"/>
      <c r="AC2" s="729"/>
      <c r="AD2" s="730"/>
    </row>
    <row r="3" spans="1:30" ht="12.75" customHeight="1" x14ac:dyDescent="0.2">
      <c r="A3" s="733" t="s">
        <v>130</v>
      </c>
      <c r="B3" s="704" t="s">
        <v>79</v>
      </c>
      <c r="C3" s="735" t="s">
        <v>131</v>
      </c>
      <c r="D3" s="720" t="s">
        <v>132</v>
      </c>
      <c r="E3" s="720"/>
      <c r="F3" s="720"/>
      <c r="G3" s="684"/>
      <c r="H3" s="698" t="s">
        <v>259</v>
      </c>
      <c r="I3" s="706" t="s">
        <v>412</v>
      </c>
      <c r="J3" s="709" t="s">
        <v>413</v>
      </c>
      <c r="K3" s="684" t="s">
        <v>0</v>
      </c>
      <c r="L3" s="685"/>
      <c r="M3" s="685"/>
      <c r="N3" s="686"/>
      <c r="O3" s="690" t="s">
        <v>133</v>
      </c>
      <c r="P3" s="691"/>
      <c r="Q3" s="698" t="s">
        <v>134</v>
      </c>
      <c r="R3" s="698" t="s">
        <v>83</v>
      </c>
      <c r="S3" s="699" t="s">
        <v>135</v>
      </c>
      <c r="T3" s="701" t="s">
        <v>136</v>
      </c>
      <c r="U3" s="687"/>
      <c r="V3" s="687" t="s">
        <v>357</v>
      </c>
      <c r="W3" s="687"/>
      <c r="X3" s="687"/>
      <c r="Y3" s="687"/>
      <c r="Z3" s="687"/>
      <c r="AA3" s="687"/>
      <c r="AB3" s="687"/>
      <c r="AC3" s="687"/>
      <c r="AD3" s="723" t="s">
        <v>137</v>
      </c>
    </row>
    <row r="4" spans="1:30" ht="26.25" customHeight="1" x14ac:dyDescent="0.2">
      <c r="A4" s="734"/>
      <c r="B4" s="705"/>
      <c r="C4" s="736"/>
      <c r="D4" s="680" t="s">
        <v>138</v>
      </c>
      <c r="E4" s="725" t="s">
        <v>139</v>
      </c>
      <c r="F4" s="726"/>
      <c r="G4" s="727"/>
      <c r="H4" s="683"/>
      <c r="I4" s="707"/>
      <c r="J4" s="695"/>
      <c r="K4" s="694" t="s">
        <v>397</v>
      </c>
      <c r="L4" s="681" t="s">
        <v>140</v>
      </c>
      <c r="M4" s="682" t="s">
        <v>141</v>
      </c>
      <c r="N4" s="682"/>
      <c r="O4" s="692"/>
      <c r="P4" s="693"/>
      <c r="Q4" s="683"/>
      <c r="R4" s="683"/>
      <c r="S4" s="700"/>
      <c r="T4" s="696" t="s">
        <v>138</v>
      </c>
      <c r="U4" s="681" t="s">
        <v>142</v>
      </c>
      <c r="V4" s="681" t="s">
        <v>143</v>
      </c>
      <c r="W4" s="681" t="s">
        <v>144</v>
      </c>
      <c r="X4" s="682" t="s">
        <v>145</v>
      </c>
      <c r="Y4" s="682"/>
      <c r="Z4" s="681" t="s">
        <v>146</v>
      </c>
      <c r="AA4" s="681" t="s">
        <v>147</v>
      </c>
      <c r="AB4" s="681" t="s">
        <v>148</v>
      </c>
      <c r="AC4" s="681" t="s">
        <v>149</v>
      </c>
      <c r="AD4" s="724"/>
    </row>
    <row r="5" spans="1:30" x14ac:dyDescent="0.2">
      <c r="A5" s="734"/>
      <c r="B5" s="705"/>
      <c r="C5" s="736"/>
      <c r="D5" s="680"/>
      <c r="E5" s="681" t="s">
        <v>356</v>
      </c>
      <c r="F5" s="680" t="s">
        <v>84</v>
      </c>
      <c r="G5" s="721" t="s">
        <v>150</v>
      </c>
      <c r="H5" s="683"/>
      <c r="I5" s="707"/>
      <c r="J5" s="695"/>
      <c r="K5" s="695"/>
      <c r="L5" s="683"/>
      <c r="M5" s="680" t="s">
        <v>143</v>
      </c>
      <c r="N5" s="681" t="s">
        <v>151</v>
      </c>
      <c r="O5" s="680" t="s">
        <v>152</v>
      </c>
      <c r="P5" s="680" t="s">
        <v>153</v>
      </c>
      <c r="Q5" s="683"/>
      <c r="R5" s="683"/>
      <c r="S5" s="700"/>
      <c r="T5" s="697"/>
      <c r="U5" s="683"/>
      <c r="V5" s="683"/>
      <c r="W5" s="683"/>
      <c r="X5" s="680" t="s">
        <v>138</v>
      </c>
      <c r="Y5" s="680" t="s">
        <v>345</v>
      </c>
      <c r="Z5" s="683"/>
      <c r="AA5" s="683"/>
      <c r="AB5" s="683"/>
      <c r="AC5" s="683"/>
      <c r="AD5" s="724"/>
    </row>
    <row r="6" spans="1:30" x14ac:dyDescent="0.2">
      <c r="A6" s="734"/>
      <c r="B6" s="705"/>
      <c r="C6" s="736"/>
      <c r="D6" s="680"/>
      <c r="E6" s="683"/>
      <c r="F6" s="680"/>
      <c r="G6" s="721"/>
      <c r="H6" s="683"/>
      <c r="I6" s="707"/>
      <c r="J6" s="695"/>
      <c r="K6" s="695"/>
      <c r="L6" s="683"/>
      <c r="M6" s="680"/>
      <c r="N6" s="683"/>
      <c r="O6" s="680"/>
      <c r="P6" s="680"/>
      <c r="Q6" s="683"/>
      <c r="R6" s="683"/>
      <c r="S6" s="700"/>
      <c r="T6" s="697"/>
      <c r="U6" s="683"/>
      <c r="V6" s="683"/>
      <c r="W6" s="683"/>
      <c r="X6" s="680"/>
      <c r="Y6" s="680"/>
      <c r="Z6" s="683"/>
      <c r="AA6" s="683"/>
      <c r="AB6" s="683"/>
      <c r="AC6" s="683"/>
      <c r="AD6" s="724"/>
    </row>
    <row r="7" spans="1:30" ht="57" customHeight="1" x14ac:dyDescent="0.2">
      <c r="A7" s="734"/>
      <c r="B7" s="705"/>
      <c r="C7" s="736"/>
      <c r="D7" s="680"/>
      <c r="E7" s="683"/>
      <c r="F7" s="680"/>
      <c r="G7" s="721"/>
      <c r="H7" s="683"/>
      <c r="I7" s="707"/>
      <c r="J7" s="695"/>
      <c r="K7" s="695"/>
      <c r="L7" s="683"/>
      <c r="M7" s="680"/>
      <c r="N7" s="683"/>
      <c r="O7" s="680"/>
      <c r="P7" s="680"/>
      <c r="Q7" s="683"/>
      <c r="R7" s="683"/>
      <c r="S7" s="700"/>
      <c r="T7" s="697"/>
      <c r="U7" s="683"/>
      <c r="V7" s="683"/>
      <c r="W7" s="683"/>
      <c r="X7" s="680"/>
      <c r="Y7" s="680"/>
      <c r="Z7" s="683"/>
      <c r="AA7" s="683"/>
      <c r="AB7" s="683"/>
      <c r="AC7" s="683"/>
      <c r="AD7" s="724"/>
    </row>
    <row r="8" spans="1:30" ht="49.5" customHeight="1" thickBot="1" x14ac:dyDescent="0.25">
      <c r="A8" s="734"/>
      <c r="B8" s="705"/>
      <c r="C8" s="736"/>
      <c r="D8" s="681"/>
      <c r="E8" s="683"/>
      <c r="F8" s="681"/>
      <c r="G8" s="722"/>
      <c r="H8" s="683"/>
      <c r="I8" s="707"/>
      <c r="J8" s="695"/>
      <c r="K8" s="695"/>
      <c r="L8" s="683"/>
      <c r="M8" s="681"/>
      <c r="N8" s="683"/>
      <c r="O8" s="681"/>
      <c r="P8" s="681"/>
      <c r="Q8" s="683"/>
      <c r="R8" s="683"/>
      <c r="S8" s="700"/>
      <c r="T8" s="697"/>
      <c r="U8" s="683"/>
      <c r="V8" s="683"/>
      <c r="W8" s="683"/>
      <c r="X8" s="681"/>
      <c r="Y8" s="681"/>
      <c r="Z8" s="683"/>
      <c r="AA8" s="683"/>
      <c r="AB8" s="683"/>
      <c r="AC8" s="683"/>
      <c r="AD8" s="724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97</v>
      </c>
      <c r="C11" s="463">
        <v>2</v>
      </c>
      <c r="D11" s="464">
        <v>3</v>
      </c>
      <c r="E11" s="464">
        <v>0</v>
      </c>
      <c r="F11" s="464">
        <v>3</v>
      </c>
      <c r="G11" s="464">
        <v>0</v>
      </c>
      <c r="H11" s="464">
        <v>0</v>
      </c>
      <c r="I11" s="465">
        <f t="shared" ref="I11:I68" si="0">D11+H11</f>
        <v>3</v>
      </c>
      <c r="J11" s="448">
        <f t="shared" ref="J11:J68" si="1">I11+C11</f>
        <v>5</v>
      </c>
      <c r="K11" s="448">
        <f t="shared" ref="K11:K68" si="2">L11+M11</f>
        <v>3</v>
      </c>
      <c r="L11" s="464">
        <v>0</v>
      </c>
      <c r="M11" s="464">
        <v>3</v>
      </c>
      <c r="N11" s="464">
        <v>2</v>
      </c>
      <c r="O11" s="464">
        <v>0</v>
      </c>
      <c r="P11" s="464">
        <v>0</v>
      </c>
      <c r="Q11" s="464">
        <v>1</v>
      </c>
      <c r="R11" s="464">
        <v>0</v>
      </c>
      <c r="S11" s="466">
        <f t="shared" ref="S11:S68" si="3">J11-K11</f>
        <v>2</v>
      </c>
      <c r="T11" s="463">
        <v>5</v>
      </c>
      <c r="U11" s="464">
        <v>0</v>
      </c>
      <c r="V11" s="465">
        <f t="shared" ref="V11:V68" si="4">X11+AA11+Z11+AB11+AC11</f>
        <v>4</v>
      </c>
      <c r="W11" s="464">
        <v>0</v>
      </c>
      <c r="X11" s="464">
        <v>1</v>
      </c>
      <c r="Y11" s="464">
        <v>0</v>
      </c>
      <c r="Z11" s="464">
        <v>0</v>
      </c>
      <c r="AA11" s="464">
        <v>0</v>
      </c>
      <c r="AB11" s="464">
        <v>3</v>
      </c>
      <c r="AC11" s="464">
        <v>0</v>
      </c>
      <c r="AD11" s="467">
        <v>4</v>
      </c>
    </row>
    <row r="12" spans="1:30" ht="16.5" x14ac:dyDescent="0.25">
      <c r="A12" s="417" t="s">
        <v>684</v>
      </c>
      <c r="B12" s="418" t="s">
        <v>154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>
        <v>1</v>
      </c>
      <c r="D13" s="438">
        <v>1</v>
      </c>
      <c r="E13" s="438">
        <v>0</v>
      </c>
      <c r="F13" s="438">
        <v>1</v>
      </c>
      <c r="G13" s="438">
        <v>0</v>
      </c>
      <c r="H13" s="438">
        <v>0</v>
      </c>
      <c r="I13" s="447">
        <f t="shared" si="0"/>
        <v>1</v>
      </c>
      <c r="J13" s="448">
        <f t="shared" si="1"/>
        <v>2</v>
      </c>
      <c r="K13" s="448">
        <f t="shared" si="2"/>
        <v>1</v>
      </c>
      <c r="L13" s="438">
        <v>0</v>
      </c>
      <c r="M13" s="438">
        <v>1</v>
      </c>
      <c r="N13" s="438">
        <v>0</v>
      </c>
      <c r="O13" s="438">
        <v>0</v>
      </c>
      <c r="P13" s="438">
        <v>0</v>
      </c>
      <c r="Q13" s="438">
        <v>1</v>
      </c>
      <c r="R13" s="438">
        <v>0</v>
      </c>
      <c r="S13" s="451">
        <f t="shared" si="3"/>
        <v>1</v>
      </c>
      <c r="T13" s="439">
        <v>1</v>
      </c>
      <c r="U13" s="438">
        <v>0</v>
      </c>
      <c r="V13" s="447">
        <f t="shared" si="4"/>
        <v>0</v>
      </c>
      <c r="W13" s="438">
        <v>0</v>
      </c>
      <c r="X13" s="438">
        <v>0</v>
      </c>
      <c r="Y13" s="438">
        <v>0</v>
      </c>
      <c r="Z13" s="438">
        <v>0</v>
      </c>
      <c r="AA13" s="438">
        <v>0</v>
      </c>
      <c r="AB13" s="438">
        <v>0</v>
      </c>
      <c r="AC13" s="438">
        <v>0</v>
      </c>
      <c r="AD13" s="440">
        <v>0</v>
      </c>
    </row>
    <row r="14" spans="1:30" ht="16.5" x14ac:dyDescent="0.25">
      <c r="A14" s="415" t="s">
        <v>419</v>
      </c>
      <c r="B14" s="416" t="s">
        <v>98</v>
      </c>
      <c r="C14" s="463">
        <v>0</v>
      </c>
      <c r="D14" s="464">
        <v>2</v>
      </c>
      <c r="E14" s="464">
        <v>0</v>
      </c>
      <c r="F14" s="464">
        <v>2</v>
      </c>
      <c r="G14" s="464">
        <v>0</v>
      </c>
      <c r="H14" s="464">
        <v>0</v>
      </c>
      <c r="I14" s="465">
        <f t="shared" si="0"/>
        <v>2</v>
      </c>
      <c r="J14" s="448">
        <f t="shared" si="1"/>
        <v>2</v>
      </c>
      <c r="K14" s="448">
        <f t="shared" si="2"/>
        <v>1</v>
      </c>
      <c r="L14" s="464">
        <v>1</v>
      </c>
      <c r="M14" s="464">
        <v>0</v>
      </c>
      <c r="N14" s="464">
        <v>0</v>
      </c>
      <c r="O14" s="464">
        <v>0</v>
      </c>
      <c r="P14" s="464">
        <v>0</v>
      </c>
      <c r="Q14" s="464">
        <v>0</v>
      </c>
      <c r="R14" s="464">
        <v>0</v>
      </c>
      <c r="S14" s="466">
        <f t="shared" si="3"/>
        <v>1</v>
      </c>
      <c r="T14" s="463">
        <v>1</v>
      </c>
      <c r="U14" s="464">
        <v>0</v>
      </c>
      <c r="V14" s="465">
        <f t="shared" si="4"/>
        <v>1</v>
      </c>
      <c r="W14" s="464">
        <v>0</v>
      </c>
      <c r="X14" s="464">
        <v>1</v>
      </c>
      <c r="Y14" s="464">
        <v>1</v>
      </c>
      <c r="Z14" s="464">
        <v>0</v>
      </c>
      <c r="AA14" s="464">
        <v>0</v>
      </c>
      <c r="AB14" s="464">
        <v>0</v>
      </c>
      <c r="AC14" s="464">
        <v>0</v>
      </c>
      <c r="AD14" s="467">
        <v>0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>
        <v>0</v>
      </c>
      <c r="D21" s="438">
        <v>2</v>
      </c>
      <c r="E21" s="438">
        <v>0</v>
      </c>
      <c r="F21" s="438">
        <v>2</v>
      </c>
      <c r="G21" s="438">
        <v>0</v>
      </c>
      <c r="H21" s="438">
        <v>0</v>
      </c>
      <c r="I21" s="447">
        <f t="shared" si="5"/>
        <v>2</v>
      </c>
      <c r="J21" s="448">
        <f t="shared" si="6"/>
        <v>2</v>
      </c>
      <c r="K21" s="448">
        <f t="shared" si="7"/>
        <v>1</v>
      </c>
      <c r="L21" s="438">
        <v>1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51">
        <f t="shared" si="8"/>
        <v>1</v>
      </c>
      <c r="T21" s="439">
        <v>1</v>
      </c>
      <c r="U21" s="438">
        <v>0</v>
      </c>
      <c r="V21" s="447">
        <f t="shared" si="9"/>
        <v>1</v>
      </c>
      <c r="W21" s="438">
        <v>0</v>
      </c>
      <c r="X21" s="438">
        <v>1</v>
      </c>
      <c r="Y21" s="438">
        <v>1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100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101</v>
      </c>
      <c r="C42" s="463">
        <v>3</v>
      </c>
      <c r="D42" s="464">
        <v>4</v>
      </c>
      <c r="E42" s="464">
        <v>0</v>
      </c>
      <c r="F42" s="464">
        <v>4</v>
      </c>
      <c r="G42" s="464">
        <v>0</v>
      </c>
      <c r="H42" s="464">
        <v>0</v>
      </c>
      <c r="I42" s="465">
        <f t="shared" si="5"/>
        <v>4</v>
      </c>
      <c r="J42" s="448">
        <f t="shared" si="6"/>
        <v>7</v>
      </c>
      <c r="K42" s="448">
        <f t="shared" si="7"/>
        <v>5</v>
      </c>
      <c r="L42" s="464">
        <v>3</v>
      </c>
      <c r="M42" s="464">
        <v>2</v>
      </c>
      <c r="N42" s="464">
        <v>2</v>
      </c>
      <c r="O42" s="464">
        <v>0</v>
      </c>
      <c r="P42" s="464">
        <v>0</v>
      </c>
      <c r="Q42" s="464">
        <v>2</v>
      </c>
      <c r="R42" s="464">
        <v>0</v>
      </c>
      <c r="S42" s="466">
        <f t="shared" si="8"/>
        <v>2</v>
      </c>
      <c r="T42" s="463">
        <v>5</v>
      </c>
      <c r="U42" s="464">
        <v>0</v>
      </c>
      <c r="V42" s="465">
        <f t="shared" si="9"/>
        <v>5</v>
      </c>
      <c r="W42" s="464">
        <v>0</v>
      </c>
      <c r="X42" s="464">
        <v>3</v>
      </c>
      <c r="Y42" s="464">
        <v>3</v>
      </c>
      <c r="Z42" s="464">
        <v>0</v>
      </c>
      <c r="AA42" s="464">
        <v>1</v>
      </c>
      <c r="AB42" s="464">
        <v>1</v>
      </c>
      <c r="AC42" s="464">
        <v>0</v>
      </c>
      <c r="AD42" s="467">
        <v>2</v>
      </c>
    </row>
    <row r="43" spans="1:30" ht="16.5" x14ac:dyDescent="0.25">
      <c r="A43" s="415" t="s">
        <v>444</v>
      </c>
      <c r="B43" s="416" t="s">
        <v>159</v>
      </c>
      <c r="C43" s="463">
        <v>7</v>
      </c>
      <c r="D43" s="464">
        <v>22</v>
      </c>
      <c r="E43" s="464">
        <v>1</v>
      </c>
      <c r="F43" s="464">
        <v>21</v>
      </c>
      <c r="G43" s="464">
        <v>0</v>
      </c>
      <c r="H43" s="464">
        <v>0</v>
      </c>
      <c r="I43" s="465">
        <f t="shared" si="5"/>
        <v>22</v>
      </c>
      <c r="J43" s="448">
        <f t="shared" si="6"/>
        <v>29</v>
      </c>
      <c r="K43" s="448">
        <f t="shared" si="7"/>
        <v>22</v>
      </c>
      <c r="L43" s="464">
        <v>10</v>
      </c>
      <c r="M43" s="464">
        <v>12</v>
      </c>
      <c r="N43" s="464">
        <v>9</v>
      </c>
      <c r="O43" s="464">
        <v>0</v>
      </c>
      <c r="P43" s="464">
        <v>0</v>
      </c>
      <c r="Q43" s="464">
        <v>14</v>
      </c>
      <c r="R43" s="464">
        <v>4</v>
      </c>
      <c r="S43" s="466">
        <f t="shared" si="8"/>
        <v>7</v>
      </c>
      <c r="T43" s="463">
        <v>33</v>
      </c>
      <c r="U43" s="464">
        <v>0</v>
      </c>
      <c r="V43" s="465">
        <f t="shared" si="9"/>
        <v>25</v>
      </c>
      <c r="W43" s="464">
        <v>8</v>
      </c>
      <c r="X43" s="464">
        <v>19</v>
      </c>
      <c r="Y43" s="464">
        <v>16</v>
      </c>
      <c r="Z43" s="464">
        <v>0</v>
      </c>
      <c r="AA43" s="464">
        <v>2</v>
      </c>
      <c r="AB43" s="464">
        <v>4</v>
      </c>
      <c r="AC43" s="464">
        <v>0</v>
      </c>
      <c r="AD43" s="467">
        <v>15</v>
      </c>
    </row>
    <row r="44" spans="1:30" ht="16.5" x14ac:dyDescent="0.25">
      <c r="A44" s="420" t="s">
        <v>687</v>
      </c>
      <c r="B44" s="421" t="s">
        <v>445</v>
      </c>
      <c r="C44" s="439">
        <v>1</v>
      </c>
      <c r="D44" s="438">
        <v>3</v>
      </c>
      <c r="E44" s="438">
        <v>0</v>
      </c>
      <c r="F44" s="438">
        <v>3</v>
      </c>
      <c r="G44" s="438">
        <v>0</v>
      </c>
      <c r="H44" s="438">
        <v>0</v>
      </c>
      <c r="I44" s="447">
        <f t="shared" si="0"/>
        <v>3</v>
      </c>
      <c r="J44" s="448">
        <f t="shared" si="1"/>
        <v>4</v>
      </c>
      <c r="K44" s="448">
        <f t="shared" si="2"/>
        <v>3</v>
      </c>
      <c r="L44" s="438">
        <v>2</v>
      </c>
      <c r="M44" s="438">
        <v>1</v>
      </c>
      <c r="N44" s="438">
        <v>1</v>
      </c>
      <c r="O44" s="438">
        <v>0</v>
      </c>
      <c r="P44" s="438">
        <v>0</v>
      </c>
      <c r="Q44" s="438">
        <v>1</v>
      </c>
      <c r="R44" s="438">
        <v>0</v>
      </c>
      <c r="S44" s="451">
        <f t="shared" si="3"/>
        <v>1</v>
      </c>
      <c r="T44" s="439">
        <v>3</v>
      </c>
      <c r="U44" s="438">
        <v>0</v>
      </c>
      <c r="V44" s="447">
        <f t="shared" si="4"/>
        <v>3</v>
      </c>
      <c r="W44" s="438">
        <v>0</v>
      </c>
      <c r="X44" s="438">
        <v>1</v>
      </c>
      <c r="Y44" s="438">
        <v>1</v>
      </c>
      <c r="Z44" s="438">
        <v>0</v>
      </c>
      <c r="AA44" s="438">
        <v>1</v>
      </c>
      <c r="AB44" s="438">
        <v>1</v>
      </c>
      <c r="AC44" s="438">
        <v>0</v>
      </c>
      <c r="AD44" s="440">
        <v>1</v>
      </c>
    </row>
    <row r="45" spans="1:30" ht="15" x14ac:dyDescent="0.25">
      <c r="A45" s="422" t="s">
        <v>650</v>
      </c>
      <c r="B45" s="421" t="s">
        <v>446</v>
      </c>
      <c r="C45" s="439">
        <v>1</v>
      </c>
      <c r="D45" s="438">
        <v>7</v>
      </c>
      <c r="E45" s="438">
        <v>0</v>
      </c>
      <c r="F45" s="438">
        <v>7</v>
      </c>
      <c r="G45" s="438">
        <v>0</v>
      </c>
      <c r="H45" s="438">
        <v>0</v>
      </c>
      <c r="I45" s="447">
        <f t="shared" si="0"/>
        <v>7</v>
      </c>
      <c r="J45" s="448">
        <f t="shared" si="1"/>
        <v>8</v>
      </c>
      <c r="K45" s="448">
        <f t="shared" si="2"/>
        <v>7</v>
      </c>
      <c r="L45" s="438">
        <v>4</v>
      </c>
      <c r="M45" s="438">
        <v>3</v>
      </c>
      <c r="N45" s="438">
        <v>3</v>
      </c>
      <c r="O45" s="438">
        <v>0</v>
      </c>
      <c r="P45" s="438">
        <v>0</v>
      </c>
      <c r="Q45" s="438">
        <v>5</v>
      </c>
      <c r="R45" s="438">
        <v>1</v>
      </c>
      <c r="S45" s="451">
        <f t="shared" si="3"/>
        <v>1</v>
      </c>
      <c r="T45" s="439">
        <v>9</v>
      </c>
      <c r="U45" s="438">
        <v>0</v>
      </c>
      <c r="V45" s="447">
        <f t="shared" si="4"/>
        <v>9</v>
      </c>
      <c r="W45" s="438">
        <v>7</v>
      </c>
      <c r="X45" s="438">
        <v>9</v>
      </c>
      <c r="Y45" s="438">
        <v>9</v>
      </c>
      <c r="Z45" s="438">
        <v>0</v>
      </c>
      <c r="AA45" s="438">
        <v>0</v>
      </c>
      <c r="AB45" s="438">
        <v>0</v>
      </c>
      <c r="AC45" s="438">
        <v>0</v>
      </c>
      <c r="AD45" s="440">
        <v>5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>
        <v>2</v>
      </c>
      <c r="D48" s="438">
        <v>2</v>
      </c>
      <c r="E48" s="438">
        <v>0</v>
      </c>
      <c r="F48" s="438">
        <v>2</v>
      </c>
      <c r="G48" s="438">
        <v>0</v>
      </c>
      <c r="H48" s="438">
        <v>0</v>
      </c>
      <c r="I48" s="447">
        <f t="shared" si="0"/>
        <v>2</v>
      </c>
      <c r="J48" s="448">
        <f t="shared" si="1"/>
        <v>4</v>
      </c>
      <c r="K48" s="448">
        <f t="shared" si="2"/>
        <v>2</v>
      </c>
      <c r="L48" s="438">
        <v>1</v>
      </c>
      <c r="M48" s="438">
        <v>1</v>
      </c>
      <c r="N48" s="438">
        <v>1</v>
      </c>
      <c r="O48" s="438">
        <v>0</v>
      </c>
      <c r="P48" s="438">
        <v>0</v>
      </c>
      <c r="Q48" s="438">
        <v>1</v>
      </c>
      <c r="R48" s="438">
        <v>0</v>
      </c>
      <c r="S48" s="451">
        <f t="shared" si="3"/>
        <v>2</v>
      </c>
      <c r="T48" s="439">
        <v>6</v>
      </c>
      <c r="U48" s="438">
        <v>0</v>
      </c>
      <c r="V48" s="447">
        <f t="shared" si="4"/>
        <v>6</v>
      </c>
      <c r="W48" s="438">
        <v>0</v>
      </c>
      <c r="X48" s="438">
        <v>6</v>
      </c>
      <c r="Y48" s="438">
        <v>4</v>
      </c>
      <c r="Z48" s="438">
        <v>0</v>
      </c>
      <c r="AA48" s="438">
        <v>0</v>
      </c>
      <c r="AB48" s="438">
        <v>0</v>
      </c>
      <c r="AC48" s="438">
        <v>0</v>
      </c>
      <c r="AD48" s="440">
        <v>4</v>
      </c>
    </row>
    <row r="49" spans="1:30" ht="15" x14ac:dyDescent="0.25">
      <c r="A49" s="422" t="s">
        <v>450</v>
      </c>
      <c r="B49" s="421" t="s">
        <v>451</v>
      </c>
      <c r="C49" s="439">
        <v>0</v>
      </c>
      <c r="D49" s="438">
        <v>1</v>
      </c>
      <c r="E49" s="438">
        <v>0</v>
      </c>
      <c r="F49" s="438">
        <v>1</v>
      </c>
      <c r="G49" s="438">
        <v>0</v>
      </c>
      <c r="H49" s="438">
        <v>0</v>
      </c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>
        <v>0</v>
      </c>
      <c r="M49" s="438">
        <v>1</v>
      </c>
      <c r="N49" s="438">
        <v>1</v>
      </c>
      <c r="O49" s="438">
        <v>0</v>
      </c>
      <c r="P49" s="438">
        <v>0</v>
      </c>
      <c r="Q49" s="438">
        <v>1</v>
      </c>
      <c r="R49" s="438">
        <v>0</v>
      </c>
      <c r="S49" s="451">
        <f t="shared" si="3"/>
        <v>0</v>
      </c>
      <c r="T49" s="439">
        <v>1</v>
      </c>
      <c r="U49" s="438">
        <v>0</v>
      </c>
      <c r="V49" s="447">
        <f t="shared" si="4"/>
        <v>1</v>
      </c>
      <c r="W49" s="438">
        <v>1</v>
      </c>
      <c r="X49" s="438">
        <v>0</v>
      </c>
      <c r="Y49" s="438">
        <v>0</v>
      </c>
      <c r="Z49" s="438">
        <v>0</v>
      </c>
      <c r="AA49" s="438">
        <v>0</v>
      </c>
      <c r="AB49" s="438">
        <v>1</v>
      </c>
      <c r="AC49" s="438">
        <v>0</v>
      </c>
      <c r="AD49" s="440">
        <v>1</v>
      </c>
    </row>
    <row r="50" spans="1:30" ht="15" x14ac:dyDescent="0.25">
      <c r="A50" s="422" t="s">
        <v>654</v>
      </c>
      <c r="B50" s="421" t="s">
        <v>452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>
        <v>2</v>
      </c>
      <c r="D52" s="438">
        <v>0</v>
      </c>
      <c r="E52" s="438"/>
      <c r="F52" s="438"/>
      <c r="G52" s="438"/>
      <c r="H52" s="438"/>
      <c r="I52" s="447">
        <f t="shared" si="0"/>
        <v>0</v>
      </c>
      <c r="J52" s="448">
        <f t="shared" si="1"/>
        <v>2</v>
      </c>
      <c r="K52" s="448">
        <f t="shared" si="2"/>
        <v>2</v>
      </c>
      <c r="L52" s="438">
        <v>1</v>
      </c>
      <c r="M52" s="438">
        <v>1</v>
      </c>
      <c r="N52" s="438"/>
      <c r="O52" s="438"/>
      <c r="P52" s="438"/>
      <c r="Q52" s="438"/>
      <c r="R52" s="438">
        <v>2</v>
      </c>
      <c r="S52" s="451">
        <f t="shared" si="3"/>
        <v>0</v>
      </c>
      <c r="T52" s="439">
        <v>6</v>
      </c>
      <c r="U52" s="438"/>
      <c r="V52" s="447">
        <f t="shared" si="4"/>
        <v>1</v>
      </c>
      <c r="W52" s="438"/>
      <c r="X52" s="438">
        <v>1</v>
      </c>
      <c r="Y52" s="438">
        <v>1</v>
      </c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>
        <v>0</v>
      </c>
      <c r="D57" s="438">
        <v>1</v>
      </c>
      <c r="E57" s="438">
        <v>0</v>
      </c>
      <c r="F57" s="438">
        <v>1</v>
      </c>
      <c r="G57" s="438">
        <v>0</v>
      </c>
      <c r="H57" s="438">
        <v>0</v>
      </c>
      <c r="I57" s="447">
        <f t="shared" si="0"/>
        <v>1</v>
      </c>
      <c r="J57" s="448">
        <f t="shared" si="1"/>
        <v>1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1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>
        <v>0</v>
      </c>
      <c r="D59" s="438">
        <v>1</v>
      </c>
      <c r="E59" s="438">
        <v>0</v>
      </c>
      <c r="F59" s="438">
        <v>1</v>
      </c>
      <c r="G59" s="438">
        <v>0</v>
      </c>
      <c r="H59" s="438">
        <v>0</v>
      </c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>
        <v>1</v>
      </c>
      <c r="M59" s="438">
        <v>0</v>
      </c>
      <c r="N59" s="438">
        <v>0</v>
      </c>
      <c r="O59" s="438">
        <v>0</v>
      </c>
      <c r="P59" s="438">
        <v>0</v>
      </c>
      <c r="Q59" s="438">
        <v>1</v>
      </c>
      <c r="R59" s="438">
        <v>0</v>
      </c>
      <c r="S59" s="451">
        <f t="shared" si="3"/>
        <v>0</v>
      </c>
      <c r="T59" s="439">
        <v>1</v>
      </c>
      <c r="U59" s="438">
        <v>0</v>
      </c>
      <c r="V59" s="447">
        <f t="shared" si="4"/>
        <v>1</v>
      </c>
      <c r="W59" s="438">
        <v>0</v>
      </c>
      <c r="X59" s="438">
        <v>0</v>
      </c>
      <c r="Y59" s="438">
        <v>0</v>
      </c>
      <c r="Z59" s="438">
        <v>0</v>
      </c>
      <c r="AA59" s="438">
        <v>1</v>
      </c>
      <c r="AB59" s="438">
        <v>0</v>
      </c>
      <c r="AC59" s="438">
        <v>0</v>
      </c>
      <c r="AD59" s="440">
        <v>1</v>
      </c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>
        <v>0</v>
      </c>
      <c r="D61" s="438">
        <v>2</v>
      </c>
      <c r="E61" s="438">
        <v>0</v>
      </c>
      <c r="F61" s="438">
        <v>2</v>
      </c>
      <c r="G61" s="438">
        <v>0</v>
      </c>
      <c r="H61" s="438">
        <v>0</v>
      </c>
      <c r="I61" s="447">
        <f t="shared" si="0"/>
        <v>2</v>
      </c>
      <c r="J61" s="448">
        <f t="shared" si="1"/>
        <v>2</v>
      </c>
      <c r="K61" s="448">
        <f t="shared" si="2"/>
        <v>1</v>
      </c>
      <c r="L61" s="438">
        <v>0</v>
      </c>
      <c r="M61" s="438">
        <v>1</v>
      </c>
      <c r="N61" s="438">
        <v>1</v>
      </c>
      <c r="O61" s="438">
        <v>0</v>
      </c>
      <c r="P61" s="438">
        <v>0</v>
      </c>
      <c r="Q61" s="438">
        <v>1</v>
      </c>
      <c r="R61" s="438">
        <v>0</v>
      </c>
      <c r="S61" s="451">
        <f t="shared" si="3"/>
        <v>1</v>
      </c>
      <c r="T61" s="439">
        <v>1</v>
      </c>
      <c r="U61" s="438">
        <v>0</v>
      </c>
      <c r="V61" s="447">
        <f t="shared" si="4"/>
        <v>2</v>
      </c>
      <c r="W61" s="438">
        <v>0</v>
      </c>
      <c r="X61" s="438">
        <v>1</v>
      </c>
      <c r="Y61" s="438">
        <v>0</v>
      </c>
      <c r="Z61" s="438">
        <v>0</v>
      </c>
      <c r="AA61" s="438">
        <v>0</v>
      </c>
      <c r="AB61" s="438">
        <v>1</v>
      </c>
      <c r="AC61" s="438">
        <v>0</v>
      </c>
      <c r="AD61" s="440">
        <v>1</v>
      </c>
    </row>
    <row r="62" spans="1:30" ht="15" x14ac:dyDescent="0.25">
      <c r="A62" s="424" t="s">
        <v>659</v>
      </c>
      <c r="B62" s="421" t="s">
        <v>471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102</v>
      </c>
      <c r="C73" s="463">
        <v>0</v>
      </c>
      <c r="D73" s="464">
        <v>3</v>
      </c>
      <c r="E73" s="464">
        <v>0</v>
      </c>
      <c r="F73" s="464">
        <v>3</v>
      </c>
      <c r="G73" s="464">
        <v>0</v>
      </c>
      <c r="H73" s="464">
        <v>0</v>
      </c>
      <c r="I73" s="465">
        <f t="shared" si="10"/>
        <v>3</v>
      </c>
      <c r="J73" s="448">
        <f t="shared" si="11"/>
        <v>3</v>
      </c>
      <c r="K73" s="448">
        <f t="shared" si="12"/>
        <v>3</v>
      </c>
      <c r="L73" s="464">
        <v>1</v>
      </c>
      <c r="M73" s="464">
        <v>2</v>
      </c>
      <c r="N73" s="464">
        <v>2</v>
      </c>
      <c r="O73" s="464">
        <v>0</v>
      </c>
      <c r="P73" s="464">
        <v>0</v>
      </c>
      <c r="Q73" s="464">
        <v>3</v>
      </c>
      <c r="R73" s="464">
        <v>0</v>
      </c>
      <c r="S73" s="466">
        <f t="shared" si="13"/>
        <v>0</v>
      </c>
      <c r="T73" s="463">
        <v>4</v>
      </c>
      <c r="U73" s="464">
        <v>0</v>
      </c>
      <c r="V73" s="465">
        <f t="shared" si="14"/>
        <v>4</v>
      </c>
      <c r="W73" s="464">
        <v>0</v>
      </c>
      <c r="X73" s="464">
        <v>1</v>
      </c>
      <c r="Y73" s="464">
        <v>1</v>
      </c>
      <c r="Z73" s="464">
        <v>0</v>
      </c>
      <c r="AA73" s="464">
        <v>3</v>
      </c>
      <c r="AB73" s="464">
        <v>0</v>
      </c>
      <c r="AC73" s="464">
        <v>0</v>
      </c>
      <c r="AD73" s="467">
        <v>3</v>
      </c>
    </row>
    <row r="74" spans="1:30" ht="49.5" x14ac:dyDescent="0.25">
      <c r="A74" s="415" t="s">
        <v>487</v>
      </c>
      <c r="B74" s="426" t="s">
        <v>103</v>
      </c>
      <c r="C74" s="463">
        <v>0</v>
      </c>
      <c r="D74" s="464">
        <v>1</v>
      </c>
      <c r="E74" s="464">
        <v>0</v>
      </c>
      <c r="F74" s="464">
        <v>1</v>
      </c>
      <c r="G74" s="464">
        <v>0</v>
      </c>
      <c r="H74" s="464">
        <v>0</v>
      </c>
      <c r="I74" s="465">
        <f t="shared" si="10"/>
        <v>1</v>
      </c>
      <c r="J74" s="448">
        <f t="shared" si="11"/>
        <v>1</v>
      </c>
      <c r="K74" s="448">
        <f t="shared" si="12"/>
        <v>1</v>
      </c>
      <c r="L74" s="464">
        <v>0</v>
      </c>
      <c r="M74" s="464">
        <v>1</v>
      </c>
      <c r="N74" s="464">
        <v>1</v>
      </c>
      <c r="O74" s="464">
        <v>0</v>
      </c>
      <c r="P74" s="464">
        <v>0</v>
      </c>
      <c r="Q74" s="464">
        <v>1</v>
      </c>
      <c r="R74" s="464">
        <v>0</v>
      </c>
      <c r="S74" s="466">
        <f t="shared" si="13"/>
        <v>0</v>
      </c>
      <c r="T74" s="463">
        <v>1</v>
      </c>
      <c r="U74" s="464">
        <v>0</v>
      </c>
      <c r="V74" s="465">
        <f t="shared" si="14"/>
        <v>1</v>
      </c>
      <c r="W74" s="464">
        <v>0</v>
      </c>
      <c r="X74" s="464">
        <v>0</v>
      </c>
      <c r="Y74" s="464">
        <v>0</v>
      </c>
      <c r="Z74" s="464">
        <v>0</v>
      </c>
      <c r="AA74" s="464">
        <v>0</v>
      </c>
      <c r="AB74" s="464">
        <v>1</v>
      </c>
      <c r="AC74" s="464">
        <v>0</v>
      </c>
      <c r="AD74" s="467">
        <v>1</v>
      </c>
    </row>
    <row r="75" spans="1:30" ht="29.25" x14ac:dyDescent="0.25">
      <c r="A75" s="420" t="s">
        <v>688</v>
      </c>
      <c r="B75" s="414" t="s">
        <v>104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105</v>
      </c>
      <c r="C81" s="463">
        <v>0</v>
      </c>
      <c r="D81" s="464">
        <v>4</v>
      </c>
      <c r="E81" s="464">
        <v>0</v>
      </c>
      <c r="F81" s="464">
        <v>4</v>
      </c>
      <c r="G81" s="464">
        <v>0</v>
      </c>
      <c r="H81" s="464">
        <v>0</v>
      </c>
      <c r="I81" s="465">
        <f t="shared" si="10"/>
        <v>4</v>
      </c>
      <c r="J81" s="448">
        <f t="shared" si="11"/>
        <v>4</v>
      </c>
      <c r="K81" s="448">
        <f t="shared" si="12"/>
        <v>3</v>
      </c>
      <c r="L81" s="464">
        <v>0</v>
      </c>
      <c r="M81" s="464">
        <v>3</v>
      </c>
      <c r="N81" s="464">
        <v>3</v>
      </c>
      <c r="O81" s="464">
        <v>0</v>
      </c>
      <c r="P81" s="464">
        <v>0</v>
      </c>
      <c r="Q81" s="464">
        <v>3</v>
      </c>
      <c r="R81" s="464">
        <v>0</v>
      </c>
      <c r="S81" s="466">
        <f t="shared" si="13"/>
        <v>1</v>
      </c>
      <c r="T81" s="463">
        <v>3</v>
      </c>
      <c r="U81" s="464">
        <v>0</v>
      </c>
      <c r="V81" s="465">
        <f t="shared" si="14"/>
        <v>3</v>
      </c>
      <c r="W81" s="464">
        <v>0</v>
      </c>
      <c r="X81" s="464">
        <v>3</v>
      </c>
      <c r="Y81" s="464">
        <v>3</v>
      </c>
      <c r="Z81" s="464">
        <v>0</v>
      </c>
      <c r="AA81" s="464">
        <v>0</v>
      </c>
      <c r="AB81" s="464">
        <v>0</v>
      </c>
      <c r="AC81" s="464">
        <v>0</v>
      </c>
      <c r="AD81" s="467">
        <v>3</v>
      </c>
    </row>
    <row r="82" spans="1:30" ht="33" x14ac:dyDescent="0.25">
      <c r="A82" s="415" t="s">
        <v>493</v>
      </c>
      <c r="B82" s="426" t="s">
        <v>160</v>
      </c>
      <c r="C82" s="463">
        <v>2</v>
      </c>
      <c r="D82" s="464">
        <v>7</v>
      </c>
      <c r="E82" s="464">
        <v>1</v>
      </c>
      <c r="F82" s="464">
        <v>6</v>
      </c>
      <c r="G82" s="464">
        <v>0</v>
      </c>
      <c r="H82" s="464">
        <v>0</v>
      </c>
      <c r="I82" s="465">
        <f t="shared" si="10"/>
        <v>7</v>
      </c>
      <c r="J82" s="448">
        <f t="shared" si="11"/>
        <v>9</v>
      </c>
      <c r="K82" s="448">
        <f t="shared" si="12"/>
        <v>6</v>
      </c>
      <c r="L82" s="464">
        <v>2</v>
      </c>
      <c r="M82" s="464">
        <v>4</v>
      </c>
      <c r="N82" s="464">
        <v>3</v>
      </c>
      <c r="O82" s="464">
        <v>0</v>
      </c>
      <c r="P82" s="464">
        <v>0</v>
      </c>
      <c r="Q82" s="464">
        <v>3</v>
      </c>
      <c r="R82" s="464">
        <v>0</v>
      </c>
      <c r="S82" s="466">
        <f t="shared" si="13"/>
        <v>3</v>
      </c>
      <c r="T82" s="463">
        <v>7</v>
      </c>
      <c r="U82" s="464">
        <v>0</v>
      </c>
      <c r="V82" s="465">
        <f t="shared" si="14"/>
        <v>6</v>
      </c>
      <c r="W82" s="464">
        <v>0</v>
      </c>
      <c r="X82" s="464">
        <v>3</v>
      </c>
      <c r="Y82" s="464">
        <v>1</v>
      </c>
      <c r="Z82" s="464">
        <v>0</v>
      </c>
      <c r="AA82" s="464">
        <v>1</v>
      </c>
      <c r="AB82" s="464">
        <v>2</v>
      </c>
      <c r="AC82" s="464">
        <v>0</v>
      </c>
      <c r="AD82" s="467">
        <v>4</v>
      </c>
    </row>
    <row r="83" spans="1:30" ht="16.5" x14ac:dyDescent="0.25">
      <c r="A83" s="420" t="s">
        <v>689</v>
      </c>
      <c r="B83" s="414" t="s">
        <v>494</v>
      </c>
      <c r="C83" s="439">
        <v>2</v>
      </c>
      <c r="D83" s="438">
        <v>1</v>
      </c>
      <c r="E83" s="438">
        <v>0</v>
      </c>
      <c r="F83" s="438">
        <v>1</v>
      </c>
      <c r="G83" s="438">
        <v>0</v>
      </c>
      <c r="H83" s="438">
        <v>0</v>
      </c>
      <c r="I83" s="447">
        <f t="shared" si="10"/>
        <v>1</v>
      </c>
      <c r="J83" s="448">
        <f t="shared" si="11"/>
        <v>3</v>
      </c>
      <c r="K83" s="448">
        <f t="shared" si="12"/>
        <v>2</v>
      </c>
      <c r="L83" s="438">
        <v>2</v>
      </c>
      <c r="M83" s="438">
        <v>0</v>
      </c>
      <c r="N83" s="438">
        <v>0</v>
      </c>
      <c r="O83" s="438">
        <v>0</v>
      </c>
      <c r="P83" s="438">
        <v>0</v>
      </c>
      <c r="Q83" s="438">
        <v>0</v>
      </c>
      <c r="R83" s="438">
        <v>0</v>
      </c>
      <c r="S83" s="451">
        <f t="shared" si="13"/>
        <v>1</v>
      </c>
      <c r="T83" s="439">
        <v>2</v>
      </c>
      <c r="U83" s="438">
        <v>0</v>
      </c>
      <c r="V83" s="447">
        <f t="shared" si="14"/>
        <v>2</v>
      </c>
      <c r="W83" s="438">
        <v>0</v>
      </c>
      <c r="X83" s="438">
        <v>1</v>
      </c>
      <c r="Y83" s="438">
        <v>1</v>
      </c>
      <c r="Z83" s="438">
        <v>0</v>
      </c>
      <c r="AA83" s="438">
        <v>1</v>
      </c>
      <c r="AB83" s="438">
        <v>0</v>
      </c>
      <c r="AC83" s="438">
        <v>0</v>
      </c>
      <c r="AD83" s="440">
        <v>0</v>
      </c>
    </row>
    <row r="84" spans="1:30" ht="25.5" x14ac:dyDescent="0.25">
      <c r="A84" s="422" t="s">
        <v>672</v>
      </c>
      <c r="B84" s="414" t="s">
        <v>495</v>
      </c>
      <c r="C84" s="439">
        <v>0</v>
      </c>
      <c r="D84" s="438">
        <v>6</v>
      </c>
      <c r="E84" s="438">
        <v>1</v>
      </c>
      <c r="F84" s="438">
        <v>5</v>
      </c>
      <c r="G84" s="438">
        <v>0</v>
      </c>
      <c r="H84" s="438">
        <v>0</v>
      </c>
      <c r="I84" s="447">
        <f t="shared" si="10"/>
        <v>6</v>
      </c>
      <c r="J84" s="448">
        <f t="shared" si="11"/>
        <v>6</v>
      </c>
      <c r="K84" s="448">
        <f t="shared" si="12"/>
        <v>4</v>
      </c>
      <c r="L84" s="438">
        <v>0</v>
      </c>
      <c r="M84" s="438">
        <v>4</v>
      </c>
      <c r="N84" s="438">
        <v>3</v>
      </c>
      <c r="O84" s="438">
        <v>0</v>
      </c>
      <c r="P84" s="438">
        <v>0</v>
      </c>
      <c r="Q84" s="438">
        <v>3</v>
      </c>
      <c r="R84" s="438">
        <v>0</v>
      </c>
      <c r="S84" s="451">
        <f t="shared" si="13"/>
        <v>2</v>
      </c>
      <c r="T84" s="439">
        <v>5</v>
      </c>
      <c r="U84" s="438">
        <v>0</v>
      </c>
      <c r="V84" s="447">
        <f t="shared" si="14"/>
        <v>4</v>
      </c>
      <c r="W84" s="438">
        <v>0</v>
      </c>
      <c r="X84" s="438">
        <v>2</v>
      </c>
      <c r="Y84" s="438">
        <v>0</v>
      </c>
      <c r="Z84" s="438">
        <v>0</v>
      </c>
      <c r="AA84" s="438">
        <v>0</v>
      </c>
      <c r="AB84" s="438">
        <v>2</v>
      </c>
      <c r="AC84" s="438">
        <v>0</v>
      </c>
      <c r="AD84" s="440">
        <v>4</v>
      </c>
    </row>
    <row r="85" spans="1:30" ht="16.5" x14ac:dyDescent="0.25">
      <c r="A85" s="415" t="s">
        <v>496</v>
      </c>
      <c r="B85" s="425" t="s">
        <v>161</v>
      </c>
      <c r="C85" s="463">
        <v>7</v>
      </c>
      <c r="D85" s="464">
        <v>24</v>
      </c>
      <c r="E85" s="464">
        <v>0</v>
      </c>
      <c r="F85" s="464">
        <v>24</v>
      </c>
      <c r="G85" s="464">
        <v>0</v>
      </c>
      <c r="H85" s="464">
        <v>0</v>
      </c>
      <c r="I85" s="465">
        <f>D85+H85</f>
        <v>24</v>
      </c>
      <c r="J85" s="448">
        <f t="shared" si="11"/>
        <v>31</v>
      </c>
      <c r="K85" s="448">
        <f t="shared" si="12"/>
        <v>26</v>
      </c>
      <c r="L85" s="464">
        <v>1</v>
      </c>
      <c r="M85" s="464">
        <v>25</v>
      </c>
      <c r="N85" s="464">
        <v>24</v>
      </c>
      <c r="O85" s="464">
        <v>0</v>
      </c>
      <c r="P85" s="464">
        <v>0</v>
      </c>
      <c r="Q85" s="464">
        <v>23</v>
      </c>
      <c r="R85" s="464">
        <v>2</v>
      </c>
      <c r="S85" s="466">
        <f t="shared" si="13"/>
        <v>5</v>
      </c>
      <c r="T85" s="463">
        <v>26</v>
      </c>
      <c r="U85" s="464">
        <v>0</v>
      </c>
      <c r="V85" s="465">
        <f t="shared" si="14"/>
        <v>25</v>
      </c>
      <c r="W85" s="464">
        <v>0</v>
      </c>
      <c r="X85" s="464">
        <v>14</v>
      </c>
      <c r="Y85" s="464">
        <v>10</v>
      </c>
      <c r="Z85" s="464">
        <v>0</v>
      </c>
      <c r="AA85" s="464">
        <v>9</v>
      </c>
      <c r="AB85" s="464">
        <v>2</v>
      </c>
      <c r="AC85" s="464">
        <v>0</v>
      </c>
      <c r="AD85" s="467">
        <v>23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38.25" x14ac:dyDescent="0.25">
      <c r="A87" s="422" t="s">
        <v>673</v>
      </c>
      <c r="B87" s="414" t="s">
        <v>498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>
        <v>2</v>
      </c>
      <c r="D89" s="438">
        <v>3</v>
      </c>
      <c r="E89" s="438">
        <v>0</v>
      </c>
      <c r="F89" s="438">
        <v>3</v>
      </c>
      <c r="G89" s="438">
        <v>0</v>
      </c>
      <c r="H89" s="438">
        <v>0</v>
      </c>
      <c r="I89" s="447">
        <f t="shared" si="10"/>
        <v>3</v>
      </c>
      <c r="J89" s="448">
        <f t="shared" si="11"/>
        <v>5</v>
      </c>
      <c r="K89" s="448">
        <f t="shared" si="12"/>
        <v>5</v>
      </c>
      <c r="L89" s="438">
        <v>0</v>
      </c>
      <c r="M89" s="438">
        <v>5</v>
      </c>
      <c r="N89" s="438">
        <v>5</v>
      </c>
      <c r="O89" s="438">
        <v>0</v>
      </c>
      <c r="P89" s="438">
        <v>0</v>
      </c>
      <c r="Q89" s="438">
        <v>4</v>
      </c>
      <c r="R89" s="438">
        <v>0</v>
      </c>
      <c r="S89" s="451">
        <f t="shared" si="13"/>
        <v>0</v>
      </c>
      <c r="T89" s="439">
        <v>5</v>
      </c>
      <c r="U89" s="438">
        <v>0</v>
      </c>
      <c r="V89" s="447">
        <f t="shared" si="14"/>
        <v>5</v>
      </c>
      <c r="W89" s="438">
        <v>0</v>
      </c>
      <c r="X89" s="438">
        <v>1</v>
      </c>
      <c r="Y89" s="438">
        <v>1</v>
      </c>
      <c r="Z89" s="438">
        <v>0</v>
      </c>
      <c r="AA89" s="438">
        <v>4</v>
      </c>
      <c r="AB89" s="438">
        <v>0</v>
      </c>
      <c r="AC89" s="438">
        <v>0</v>
      </c>
      <c r="AD89" s="440">
        <v>5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21</v>
      </c>
      <c r="D93" s="473">
        <f t="shared" ref="D93:AD93" si="15">D92+D91+D85+D82+D81+D80+D74+D73+D43+D42+D34+D14+D11+D10</f>
        <v>70</v>
      </c>
      <c r="E93" s="473">
        <f t="shared" si="15"/>
        <v>2</v>
      </c>
      <c r="F93" s="473">
        <f t="shared" si="15"/>
        <v>68</v>
      </c>
      <c r="G93" s="473">
        <f t="shared" si="15"/>
        <v>0</v>
      </c>
      <c r="H93" s="473">
        <f t="shared" si="15"/>
        <v>0</v>
      </c>
      <c r="I93" s="473">
        <f t="shared" si="15"/>
        <v>70</v>
      </c>
      <c r="J93" s="437">
        <f t="shared" si="15"/>
        <v>91</v>
      </c>
      <c r="K93" s="437">
        <f t="shared" si="15"/>
        <v>70</v>
      </c>
      <c r="L93" s="473">
        <f t="shared" si="15"/>
        <v>18</v>
      </c>
      <c r="M93" s="473">
        <f t="shared" si="15"/>
        <v>52</v>
      </c>
      <c r="N93" s="473">
        <f t="shared" si="15"/>
        <v>46</v>
      </c>
      <c r="O93" s="473">
        <f>O92+O91+O85+O82+O81+O80+O74+O73+O43+O42+O34+O14+O11+O10</f>
        <v>0</v>
      </c>
      <c r="P93" s="473">
        <f t="shared" si="15"/>
        <v>0</v>
      </c>
      <c r="Q93" s="473">
        <f t="shared" si="15"/>
        <v>50</v>
      </c>
      <c r="R93" s="473">
        <f t="shared" si="15"/>
        <v>6</v>
      </c>
      <c r="S93" s="474">
        <f t="shared" si="15"/>
        <v>21</v>
      </c>
      <c r="T93" s="496">
        <f t="shared" si="15"/>
        <v>85</v>
      </c>
      <c r="U93" s="473">
        <f t="shared" si="15"/>
        <v>0</v>
      </c>
      <c r="V93" s="473">
        <f t="shared" si="15"/>
        <v>74</v>
      </c>
      <c r="W93" s="473">
        <f t="shared" si="15"/>
        <v>8</v>
      </c>
      <c r="X93" s="473">
        <f t="shared" si="15"/>
        <v>45</v>
      </c>
      <c r="Y93" s="473">
        <f t="shared" si="15"/>
        <v>35</v>
      </c>
      <c r="Z93" s="473">
        <f t="shared" si="15"/>
        <v>0</v>
      </c>
      <c r="AA93" s="473">
        <f t="shared" si="15"/>
        <v>16</v>
      </c>
      <c r="AB93" s="473">
        <f t="shared" si="15"/>
        <v>13</v>
      </c>
      <c r="AC93" s="473">
        <f t="shared" si="15"/>
        <v>0</v>
      </c>
      <c r="AD93" s="497">
        <f t="shared" si="15"/>
        <v>55</v>
      </c>
    </row>
    <row r="94" spans="1:30" ht="16.5" x14ac:dyDescent="0.3">
      <c r="A94" s="431" t="s">
        <v>162</v>
      </c>
      <c r="B94" s="432" t="s">
        <v>507</v>
      </c>
      <c r="C94" s="475">
        <v>1</v>
      </c>
      <c r="D94" s="476">
        <v>2</v>
      </c>
      <c r="E94" s="476">
        <v>0</v>
      </c>
      <c r="F94" s="476">
        <v>2</v>
      </c>
      <c r="G94" s="476">
        <v>0</v>
      </c>
      <c r="H94" s="476">
        <v>0</v>
      </c>
      <c r="I94" s="477">
        <f t="shared" si="10"/>
        <v>2</v>
      </c>
      <c r="J94" s="450">
        <f t="shared" si="11"/>
        <v>3</v>
      </c>
      <c r="K94" s="450">
        <f t="shared" si="12"/>
        <v>1</v>
      </c>
      <c r="L94" s="476">
        <v>0</v>
      </c>
      <c r="M94" s="476">
        <v>1</v>
      </c>
      <c r="N94" s="476">
        <v>0</v>
      </c>
      <c r="O94" s="476">
        <v>0</v>
      </c>
      <c r="P94" s="476">
        <v>0</v>
      </c>
      <c r="Q94" s="476">
        <v>1</v>
      </c>
      <c r="R94" s="476">
        <v>0</v>
      </c>
      <c r="S94" s="478">
        <f t="shared" si="13"/>
        <v>2</v>
      </c>
      <c r="T94" s="479">
        <v>1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4</v>
      </c>
      <c r="D95" s="464">
        <v>20</v>
      </c>
      <c r="E95" s="464">
        <v>0</v>
      </c>
      <c r="F95" s="464">
        <v>20</v>
      </c>
      <c r="G95" s="464">
        <v>0</v>
      </c>
      <c r="H95" s="464">
        <v>0</v>
      </c>
      <c r="I95" s="465">
        <f>D95+H95</f>
        <v>20</v>
      </c>
      <c r="J95" s="448">
        <f t="shared" si="11"/>
        <v>24</v>
      </c>
      <c r="K95" s="448">
        <f t="shared" si="12"/>
        <v>21</v>
      </c>
      <c r="L95" s="464">
        <v>20</v>
      </c>
      <c r="M95" s="464">
        <v>1</v>
      </c>
      <c r="N95" s="464">
        <v>0</v>
      </c>
      <c r="O95" s="464">
        <v>0</v>
      </c>
      <c r="P95" s="464">
        <v>0</v>
      </c>
      <c r="Q95" s="464">
        <v>16</v>
      </c>
      <c r="R95" s="464">
        <v>1</v>
      </c>
      <c r="S95" s="466">
        <f t="shared" si="13"/>
        <v>3</v>
      </c>
      <c r="T95" s="479">
        <v>22</v>
      </c>
      <c r="U95" s="480">
        <v>0</v>
      </c>
      <c r="V95" s="480">
        <v>21</v>
      </c>
      <c r="W95" s="480">
        <v>1</v>
      </c>
      <c r="X95" s="483" t="s">
        <v>21</v>
      </c>
      <c r="Y95" s="483" t="s">
        <v>21</v>
      </c>
      <c r="Z95" s="483" t="s">
        <v>21</v>
      </c>
      <c r="AA95" s="482">
        <v>21</v>
      </c>
      <c r="AB95" s="483" t="s">
        <v>21</v>
      </c>
      <c r="AC95" s="482">
        <v>1</v>
      </c>
      <c r="AD95" s="484">
        <v>0</v>
      </c>
    </row>
    <row r="96" spans="1:30" ht="16.5" x14ac:dyDescent="0.25">
      <c r="A96" s="434" t="s">
        <v>509</v>
      </c>
      <c r="B96" s="425" t="s">
        <v>173</v>
      </c>
      <c r="C96" s="463">
        <v>5</v>
      </c>
      <c r="D96" s="464">
        <v>57</v>
      </c>
      <c r="E96" s="464">
        <v>0</v>
      </c>
      <c r="F96" s="464">
        <v>57</v>
      </c>
      <c r="G96" s="464">
        <v>0</v>
      </c>
      <c r="H96" s="464">
        <v>0</v>
      </c>
      <c r="I96" s="465">
        <f t="shared" si="10"/>
        <v>57</v>
      </c>
      <c r="J96" s="448">
        <f t="shared" si="11"/>
        <v>62</v>
      </c>
      <c r="K96" s="448">
        <f t="shared" si="12"/>
        <v>59</v>
      </c>
      <c r="L96" s="464">
        <v>56</v>
      </c>
      <c r="M96" s="464">
        <v>3</v>
      </c>
      <c r="N96" s="464">
        <v>0</v>
      </c>
      <c r="O96" s="464">
        <v>0</v>
      </c>
      <c r="P96" s="464">
        <v>0</v>
      </c>
      <c r="Q96" s="464">
        <v>57</v>
      </c>
      <c r="R96" s="464">
        <v>0</v>
      </c>
      <c r="S96" s="466">
        <f t="shared" si="13"/>
        <v>3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>
        <v>2</v>
      </c>
      <c r="D97" s="438">
        <v>6</v>
      </c>
      <c r="E97" s="438">
        <v>0</v>
      </c>
      <c r="F97" s="438">
        <v>6</v>
      </c>
      <c r="G97" s="438">
        <v>0</v>
      </c>
      <c r="H97" s="438">
        <v>0</v>
      </c>
      <c r="I97" s="447">
        <f t="shared" si="10"/>
        <v>6</v>
      </c>
      <c r="J97" s="448">
        <f t="shared" si="11"/>
        <v>8</v>
      </c>
      <c r="K97" s="448">
        <f t="shared" si="12"/>
        <v>6</v>
      </c>
      <c r="L97" s="438">
        <v>6</v>
      </c>
      <c r="M97" s="438">
        <v>0</v>
      </c>
      <c r="N97" s="438">
        <v>0</v>
      </c>
      <c r="O97" s="438">
        <v>0</v>
      </c>
      <c r="P97" s="438">
        <v>0</v>
      </c>
      <c r="Q97" s="438">
        <v>5</v>
      </c>
      <c r="R97" s="438">
        <v>0</v>
      </c>
      <c r="S97" s="451">
        <f t="shared" si="13"/>
        <v>2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122</v>
      </c>
      <c r="C98" s="439">
        <v>3</v>
      </c>
      <c r="D98" s="438">
        <v>3</v>
      </c>
      <c r="E98" s="438">
        <v>0</v>
      </c>
      <c r="F98" s="438">
        <v>3</v>
      </c>
      <c r="G98" s="438">
        <v>0</v>
      </c>
      <c r="H98" s="438">
        <v>0</v>
      </c>
      <c r="I98" s="447">
        <f t="shared" si="10"/>
        <v>3</v>
      </c>
      <c r="J98" s="448">
        <f t="shared" si="11"/>
        <v>6</v>
      </c>
      <c r="K98" s="448">
        <f t="shared" si="12"/>
        <v>5</v>
      </c>
      <c r="L98" s="438">
        <v>3</v>
      </c>
      <c r="M98" s="438">
        <v>2</v>
      </c>
      <c r="N98" s="438">
        <v>0</v>
      </c>
      <c r="O98" s="438">
        <v>0</v>
      </c>
      <c r="P98" s="438">
        <v>0</v>
      </c>
      <c r="Q98" s="438">
        <v>4</v>
      </c>
      <c r="R98" s="438">
        <v>0</v>
      </c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>
        <v>0</v>
      </c>
      <c r="D99" s="438">
        <v>1</v>
      </c>
      <c r="E99" s="438">
        <v>0</v>
      </c>
      <c r="F99" s="438">
        <v>1</v>
      </c>
      <c r="G99" s="438">
        <v>0</v>
      </c>
      <c r="H99" s="438">
        <v>0</v>
      </c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>
        <v>0</v>
      </c>
      <c r="N99" s="438">
        <v>0</v>
      </c>
      <c r="O99" s="438">
        <v>0</v>
      </c>
      <c r="P99" s="438">
        <v>0</v>
      </c>
      <c r="Q99" s="438">
        <v>1</v>
      </c>
      <c r="R99" s="438">
        <v>0</v>
      </c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>
        <v>0</v>
      </c>
      <c r="D101" s="438">
        <v>2</v>
      </c>
      <c r="E101" s="438">
        <v>0</v>
      </c>
      <c r="F101" s="438">
        <v>2</v>
      </c>
      <c r="G101" s="438">
        <v>0</v>
      </c>
      <c r="H101" s="438">
        <v>0</v>
      </c>
      <c r="I101" s="447">
        <f t="shared" si="10"/>
        <v>2</v>
      </c>
      <c r="J101" s="448">
        <f t="shared" si="11"/>
        <v>2</v>
      </c>
      <c r="K101" s="448">
        <f t="shared" si="12"/>
        <v>2</v>
      </c>
      <c r="L101" s="438">
        <v>1</v>
      </c>
      <c r="M101" s="438">
        <v>1</v>
      </c>
      <c r="N101" s="438">
        <v>0</v>
      </c>
      <c r="O101" s="438">
        <v>0</v>
      </c>
      <c r="P101" s="438">
        <v>0</v>
      </c>
      <c r="Q101" s="438">
        <v>2</v>
      </c>
      <c r="R101" s="438">
        <v>0</v>
      </c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191</v>
      </c>
      <c r="C102" s="468">
        <v>1</v>
      </c>
      <c r="D102" s="469">
        <v>34</v>
      </c>
      <c r="E102" s="469">
        <v>0</v>
      </c>
      <c r="F102" s="469">
        <v>34</v>
      </c>
      <c r="G102" s="469">
        <v>0</v>
      </c>
      <c r="H102" s="469">
        <v>0</v>
      </c>
      <c r="I102" s="470">
        <f t="shared" si="10"/>
        <v>34</v>
      </c>
      <c r="J102" s="449">
        <f t="shared" si="11"/>
        <v>35</v>
      </c>
      <c r="K102" s="449">
        <f t="shared" si="12"/>
        <v>34</v>
      </c>
      <c r="L102" s="469">
        <v>33</v>
      </c>
      <c r="M102" s="469">
        <v>1</v>
      </c>
      <c r="N102" s="469">
        <v>0</v>
      </c>
      <c r="O102" s="469">
        <v>0</v>
      </c>
      <c r="P102" s="469">
        <v>0</v>
      </c>
      <c r="Q102" s="469">
        <v>34</v>
      </c>
      <c r="R102" s="469">
        <v>5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702" t="s">
        <v>515</v>
      </c>
      <c r="B103" s="703"/>
      <c r="C103" s="436">
        <f>C102+C96</f>
        <v>6</v>
      </c>
      <c r="D103" s="437">
        <f t="shared" ref="D103:AD103" si="16">D102+D96</f>
        <v>91</v>
      </c>
      <c r="E103" s="473">
        <f t="shared" si="16"/>
        <v>0</v>
      </c>
      <c r="F103" s="473">
        <f t="shared" si="16"/>
        <v>91</v>
      </c>
      <c r="G103" s="473">
        <f t="shared" si="16"/>
        <v>0</v>
      </c>
      <c r="H103" s="473">
        <f t="shared" si="16"/>
        <v>0</v>
      </c>
      <c r="I103" s="437">
        <f t="shared" si="16"/>
        <v>91</v>
      </c>
      <c r="J103" s="437">
        <f t="shared" si="16"/>
        <v>97</v>
      </c>
      <c r="K103" s="437">
        <f t="shared" si="16"/>
        <v>93</v>
      </c>
      <c r="L103" s="473">
        <f t="shared" si="16"/>
        <v>89</v>
      </c>
      <c r="M103" s="473">
        <f t="shared" si="16"/>
        <v>4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91</v>
      </c>
      <c r="R103" s="473">
        <f t="shared" si="16"/>
        <v>5</v>
      </c>
      <c r="S103" s="437">
        <f t="shared" si="16"/>
        <v>4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710"/>
      <c r="B106" s="712" t="s">
        <v>79</v>
      </c>
      <c r="C106" s="714" t="s">
        <v>165</v>
      </c>
      <c r="D106" s="714" t="s">
        <v>166</v>
      </c>
      <c r="E106" s="716" t="s">
        <v>167</v>
      </c>
      <c r="F106" s="718" t="s">
        <v>0</v>
      </c>
      <c r="G106" s="719"/>
      <c r="H106" s="719"/>
      <c r="I106" s="719"/>
      <c r="J106" s="719"/>
      <c r="K106" s="688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11"/>
      <c r="B107" s="713"/>
      <c r="C107" s="715"/>
      <c r="D107" s="715"/>
      <c r="E107" s="717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689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35</v>
      </c>
      <c r="D109" s="89">
        <v>38</v>
      </c>
      <c r="E109" s="452">
        <f t="shared" ref="E109:E130" si="17">C109+D109</f>
        <v>73</v>
      </c>
      <c r="F109" s="452">
        <f>G109+H109+I109+J109</f>
        <v>49</v>
      </c>
      <c r="G109" s="89">
        <v>11</v>
      </c>
      <c r="H109" s="89">
        <v>2</v>
      </c>
      <c r="I109" s="89">
        <v>32</v>
      </c>
      <c r="J109" s="89">
        <v>4</v>
      </c>
      <c r="K109" s="452">
        <f>E109-F109</f>
        <v>24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>
        <v>6</v>
      </c>
      <c r="D110" s="89">
        <v>10</v>
      </c>
      <c r="E110" s="452">
        <f t="shared" si="17"/>
        <v>16</v>
      </c>
      <c r="F110" s="452">
        <f t="shared" ref="F110:F130" si="18">G110+H110+I110+J110</f>
        <v>9</v>
      </c>
      <c r="G110" s="89">
        <v>3</v>
      </c>
      <c r="H110" s="89">
        <v>1</v>
      </c>
      <c r="I110" s="89">
        <v>5</v>
      </c>
      <c r="J110" s="89">
        <v>0</v>
      </c>
      <c r="K110" s="453">
        <f t="shared" ref="K110:K130" si="19">E110-F110</f>
        <v>7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1</v>
      </c>
      <c r="D113" s="89"/>
      <c r="E113" s="452">
        <f t="shared" si="20"/>
        <v>1</v>
      </c>
      <c r="F113" s="452">
        <f t="shared" si="21"/>
        <v>1</v>
      </c>
      <c r="G113" s="89">
        <v>1</v>
      </c>
      <c r="H113" s="89"/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/>
      <c r="D115" s="89">
        <v>2</v>
      </c>
      <c r="E115" s="452">
        <f t="shared" si="20"/>
        <v>2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2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5</v>
      </c>
      <c r="D125" s="89">
        <v>4</v>
      </c>
      <c r="E125" s="452">
        <f t="shared" si="17"/>
        <v>9</v>
      </c>
      <c r="F125" s="452">
        <f t="shared" si="18"/>
        <v>9</v>
      </c>
      <c r="G125" s="89">
        <v>4</v>
      </c>
      <c r="H125" s="89"/>
      <c r="I125" s="89">
        <v>4</v>
      </c>
      <c r="J125" s="89">
        <v>1</v>
      </c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>
        <v>2</v>
      </c>
      <c r="D128" s="89">
        <v>1</v>
      </c>
      <c r="E128" s="452">
        <f t="shared" si="17"/>
        <v>3</v>
      </c>
      <c r="F128" s="452">
        <f t="shared" si="18"/>
        <v>2</v>
      </c>
      <c r="G128" s="89"/>
      <c r="H128" s="89"/>
      <c r="I128" s="89">
        <v>2</v>
      </c>
      <c r="J128" s="89"/>
      <c r="K128" s="453">
        <f t="shared" si="19"/>
        <v>1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>
        <v>0</v>
      </c>
      <c r="D129" s="89">
        <v>2</v>
      </c>
      <c r="E129" s="452">
        <f t="shared" si="17"/>
        <v>2</v>
      </c>
      <c r="F129" s="452">
        <f t="shared" si="18"/>
        <v>2</v>
      </c>
      <c r="G129" s="89">
        <v>2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143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125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75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72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5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346</v>
      </c>
      <c r="B142" s="461"/>
      <c r="C142" s="107">
        <v>3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358</v>
      </c>
      <c r="B146" s="462"/>
      <c r="C146" s="110"/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3" t="s">
        <v>59</v>
      </c>
      <c r="Q146" s="603"/>
      <c r="R146" s="603"/>
      <c r="S146" s="603"/>
      <c r="T146" s="603"/>
      <c r="U146" s="603"/>
      <c r="V146" s="603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23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13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10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5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6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678"/>
      <c r="G153" s="678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7">
        <v>1057</v>
      </c>
      <c r="D156" s="381"/>
      <c r="E156" s="381"/>
      <c r="F156" s="562" t="s">
        <v>743</v>
      </c>
      <c r="G156" s="562"/>
      <c r="H156" s="294"/>
      <c r="I156" s="294"/>
      <c r="J156" s="294"/>
      <c r="K156" s="294"/>
      <c r="L156" s="294"/>
      <c r="M156" s="112" t="s">
        <v>720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7">
        <v>456</v>
      </c>
      <c r="D157" s="381"/>
      <c r="E157" s="381"/>
      <c r="F157" s="562" t="s">
        <v>726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569" t="s">
        <v>732</v>
      </c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736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678" t="s">
        <v>735</v>
      </c>
      <c r="G159" s="678"/>
      <c r="H159" s="112"/>
      <c r="I159" s="112"/>
      <c r="J159" s="98"/>
      <c r="K159" s="294"/>
      <c r="L159" s="294"/>
      <c r="M159" s="294"/>
      <c r="N159" s="294"/>
      <c r="O159" s="294"/>
      <c r="P159" s="569" t="s">
        <v>734</v>
      </c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79"/>
      <c r="I160" s="679"/>
      <c r="J160" s="679"/>
      <c r="K160" s="386"/>
      <c r="L160" s="708"/>
      <c r="M160" s="708"/>
      <c r="N160" s="679"/>
      <c r="O160" s="679"/>
      <c r="P160" s="679"/>
      <c r="Q160" s="679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69">
        <v>4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68">
        <v>11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18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45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4"/>
  <sheetViews>
    <sheetView zoomScale="80" zoomScaleNormal="80" workbookViewId="0">
      <selection activeCell="AF65" sqref="AF65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8" t="s">
        <v>255</v>
      </c>
      <c r="T1" s="75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8"/>
      <c r="T2" s="75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71" t="s">
        <v>200</v>
      </c>
      <c r="B4" s="741" t="s">
        <v>218</v>
      </c>
      <c r="C4" s="775" t="s">
        <v>219</v>
      </c>
      <c r="D4" s="752" t="s">
        <v>220</v>
      </c>
      <c r="E4" s="753"/>
      <c r="F4" s="753"/>
      <c r="G4" s="753"/>
      <c r="H4" s="753"/>
      <c r="I4" s="754"/>
      <c r="J4" s="755" t="s">
        <v>221</v>
      </c>
      <c r="K4" s="756"/>
      <c r="L4" s="756"/>
      <c r="M4" s="756"/>
      <c r="N4" s="756"/>
      <c r="O4" s="778"/>
      <c r="P4" s="759" t="s">
        <v>222</v>
      </c>
      <c r="Q4" s="760"/>
      <c r="R4" s="760"/>
      <c r="S4" s="760"/>
      <c r="T4" s="760"/>
      <c r="U4" s="761"/>
      <c r="V4" s="765" t="s">
        <v>223</v>
      </c>
      <c r="W4" s="766"/>
      <c r="X4" s="766"/>
      <c r="Y4" s="766"/>
      <c r="Z4" s="766"/>
      <c r="AA4" s="767"/>
      <c r="AB4" s="755" t="s">
        <v>224</v>
      </c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37" t="s">
        <v>225</v>
      </c>
      <c r="AO4" s="738"/>
      <c r="AP4" s="738"/>
      <c r="AQ4" s="738"/>
      <c r="AR4" s="738"/>
      <c r="AS4" s="739"/>
      <c r="AT4" s="740" t="s">
        <v>226</v>
      </c>
      <c r="AU4" s="741"/>
      <c r="AV4" s="741"/>
      <c r="AW4" s="741"/>
      <c r="AX4" s="741"/>
      <c r="AY4" s="742"/>
    </row>
    <row r="5" spans="1:51" ht="33.75" customHeight="1" x14ac:dyDescent="0.2">
      <c r="A5" s="772"/>
      <c r="B5" s="774"/>
      <c r="C5" s="776"/>
      <c r="D5" s="746"/>
      <c r="E5" s="747"/>
      <c r="F5" s="747"/>
      <c r="G5" s="747"/>
      <c r="H5" s="747"/>
      <c r="I5" s="748"/>
      <c r="J5" s="779"/>
      <c r="K5" s="780"/>
      <c r="L5" s="780"/>
      <c r="M5" s="780"/>
      <c r="N5" s="780"/>
      <c r="O5" s="781"/>
      <c r="P5" s="762"/>
      <c r="Q5" s="763"/>
      <c r="R5" s="763"/>
      <c r="S5" s="763"/>
      <c r="T5" s="763"/>
      <c r="U5" s="764"/>
      <c r="V5" s="768"/>
      <c r="W5" s="769"/>
      <c r="X5" s="769"/>
      <c r="Y5" s="769"/>
      <c r="Z5" s="769"/>
      <c r="AA5" s="770"/>
      <c r="AB5" s="752" t="s">
        <v>227</v>
      </c>
      <c r="AC5" s="753"/>
      <c r="AD5" s="753"/>
      <c r="AE5" s="753"/>
      <c r="AF5" s="753"/>
      <c r="AG5" s="754"/>
      <c r="AH5" s="752" t="s">
        <v>172</v>
      </c>
      <c r="AI5" s="753"/>
      <c r="AJ5" s="753"/>
      <c r="AK5" s="753"/>
      <c r="AL5" s="753"/>
      <c r="AM5" s="754"/>
      <c r="AN5" s="746" t="s">
        <v>228</v>
      </c>
      <c r="AO5" s="747"/>
      <c r="AP5" s="747"/>
      <c r="AQ5" s="747"/>
      <c r="AR5" s="747"/>
      <c r="AS5" s="748"/>
      <c r="AT5" s="743"/>
      <c r="AU5" s="744"/>
      <c r="AV5" s="744"/>
      <c r="AW5" s="744"/>
      <c r="AX5" s="744"/>
      <c r="AY5" s="745"/>
    </row>
    <row r="6" spans="1:51" ht="12.75" customHeight="1" x14ac:dyDescent="0.2">
      <c r="A6" s="772"/>
      <c r="B6" s="774"/>
      <c r="C6" s="776"/>
      <c r="D6" s="749" t="s">
        <v>229</v>
      </c>
      <c r="E6" s="750" t="s">
        <v>230</v>
      </c>
      <c r="F6" s="750"/>
      <c r="G6" s="750"/>
      <c r="H6" s="750"/>
      <c r="I6" s="751"/>
      <c r="J6" s="749" t="s">
        <v>229</v>
      </c>
      <c r="K6" s="750" t="s">
        <v>230</v>
      </c>
      <c r="L6" s="750"/>
      <c r="M6" s="750"/>
      <c r="N6" s="750"/>
      <c r="O6" s="751"/>
      <c r="P6" s="749" t="s">
        <v>229</v>
      </c>
      <c r="Q6" s="750" t="s">
        <v>230</v>
      </c>
      <c r="R6" s="750"/>
      <c r="S6" s="750"/>
      <c r="T6" s="750"/>
      <c r="U6" s="751"/>
      <c r="V6" s="749" t="s">
        <v>229</v>
      </c>
      <c r="W6" s="750" t="s">
        <v>230</v>
      </c>
      <c r="X6" s="750"/>
      <c r="Y6" s="750"/>
      <c r="Z6" s="750"/>
      <c r="AA6" s="751"/>
      <c r="AB6" s="749" t="s">
        <v>229</v>
      </c>
      <c r="AC6" s="750" t="s">
        <v>230</v>
      </c>
      <c r="AD6" s="750"/>
      <c r="AE6" s="750"/>
      <c r="AF6" s="750"/>
      <c r="AG6" s="751"/>
      <c r="AH6" s="749" t="s">
        <v>229</v>
      </c>
      <c r="AI6" s="750" t="s">
        <v>230</v>
      </c>
      <c r="AJ6" s="750"/>
      <c r="AK6" s="750"/>
      <c r="AL6" s="750"/>
      <c r="AM6" s="751"/>
      <c r="AN6" s="749" t="s">
        <v>229</v>
      </c>
      <c r="AO6" s="750" t="s">
        <v>230</v>
      </c>
      <c r="AP6" s="750"/>
      <c r="AQ6" s="750"/>
      <c r="AR6" s="750"/>
      <c r="AS6" s="751"/>
      <c r="AT6" s="749" t="s">
        <v>229</v>
      </c>
      <c r="AU6" s="750" t="s">
        <v>230</v>
      </c>
      <c r="AV6" s="750"/>
      <c r="AW6" s="750"/>
      <c r="AX6" s="750"/>
      <c r="AY6" s="751"/>
    </row>
    <row r="7" spans="1:51" ht="24" customHeight="1" thickBot="1" x14ac:dyDescent="0.25">
      <c r="A7" s="773"/>
      <c r="B7" s="744"/>
      <c r="C7" s="777"/>
      <c r="D7" s="749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49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49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49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49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49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49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49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67</v>
      </c>
      <c r="E8" s="119">
        <f>SUM(E9:E55)</f>
        <v>21</v>
      </c>
      <c r="F8" s="119">
        <f>SUM(F9:F55)</f>
        <v>1</v>
      </c>
      <c r="G8" s="119">
        <f>SUM(G9:G55)</f>
        <v>4</v>
      </c>
      <c r="H8" s="119">
        <f>SUM(H9:H55)</f>
        <v>6</v>
      </c>
      <c r="I8" s="144">
        <f>SUM(I9:I55)</f>
        <v>35</v>
      </c>
      <c r="J8" s="143">
        <f>K8+L8+M8+N8+O8</f>
        <v>221</v>
      </c>
      <c r="K8" s="119">
        <f>SUM(K9:K55)</f>
        <v>70</v>
      </c>
      <c r="L8" s="119">
        <f>SUM(L9:L55)</f>
        <v>2</v>
      </c>
      <c r="M8" s="119">
        <f>SUM(M9:M55)</f>
        <v>20</v>
      </c>
      <c r="N8" s="119">
        <f>SUM(N9:N55)</f>
        <v>91</v>
      </c>
      <c r="O8" s="144">
        <f>SUM(O9:O55)</f>
        <v>38</v>
      </c>
      <c r="P8" s="143">
        <f>Q8+R8+S8+T8+U8</f>
        <v>288</v>
      </c>
      <c r="Q8" s="119">
        <f>SUM(Q9:Q55)</f>
        <v>91</v>
      </c>
      <c r="R8" s="119">
        <f>SUM(R9:R55)</f>
        <v>3</v>
      </c>
      <c r="S8" s="119">
        <f>SUM(S9:S55)</f>
        <v>24</v>
      </c>
      <c r="T8" s="119">
        <f>SUM(T9:T55)</f>
        <v>97</v>
      </c>
      <c r="U8" s="144">
        <f>SUM(U9:U55)</f>
        <v>73</v>
      </c>
      <c r="V8" s="143">
        <f>W8+X8+Y8+Z8+AA8</f>
        <v>234</v>
      </c>
      <c r="W8" s="119">
        <f>SUM(W9:W55)</f>
        <v>70</v>
      </c>
      <c r="X8" s="119">
        <f>SUM(X9:X55)</f>
        <v>1</v>
      </c>
      <c r="Y8" s="119">
        <f>SUM(Y9:Y55)</f>
        <v>21</v>
      </c>
      <c r="Z8" s="119">
        <f>SUM(Z9:Z55)</f>
        <v>93</v>
      </c>
      <c r="AA8" s="144">
        <f>SUM(AA9:AA55)</f>
        <v>49</v>
      </c>
      <c r="AB8" s="143">
        <f>AC8+AD8+AE8+AF8+AG8</f>
        <v>172</v>
      </c>
      <c r="AC8" s="119">
        <f>SUM(AC9:AC55)</f>
        <v>18</v>
      </c>
      <c r="AD8" s="119">
        <f>SUM(AD9:AD55)</f>
        <v>0</v>
      </c>
      <c r="AE8" s="119">
        <f>SUM(AE9:AE55)</f>
        <v>20</v>
      </c>
      <c r="AF8" s="119">
        <f>SUM(AF9:AF55)</f>
        <v>89</v>
      </c>
      <c r="AG8" s="144">
        <f>SUM(AG9:AG55)</f>
        <v>45</v>
      </c>
      <c r="AH8" s="143">
        <f>AI8+AJ8+AK8+AL8+AM8</f>
        <v>62</v>
      </c>
      <c r="AI8" s="119">
        <f>SUM(AI9:AI55)</f>
        <v>52</v>
      </c>
      <c r="AJ8" s="119">
        <f>SUM(AJ9:AJ55)</f>
        <v>1</v>
      </c>
      <c r="AK8" s="119">
        <f>SUM(AK9:AK55)</f>
        <v>1</v>
      </c>
      <c r="AL8" s="119">
        <f>SUM(AL9:AL55)</f>
        <v>4</v>
      </c>
      <c r="AM8" s="144">
        <f>SUM(AM9:AM55)</f>
        <v>4</v>
      </c>
      <c r="AN8" s="143">
        <f>AO8+AP8+AQ8+AR8+AS8</f>
        <v>165</v>
      </c>
      <c r="AO8" s="119">
        <f>SUM(AO9:AO55)</f>
        <v>50</v>
      </c>
      <c r="AP8" s="119">
        <f>SUM(AP9:AP55)</f>
        <v>1</v>
      </c>
      <c r="AQ8" s="119">
        <f>SUM(AQ9:AQ55)</f>
        <v>16</v>
      </c>
      <c r="AR8" s="119">
        <f>SUM(AR9:AR55)</f>
        <v>91</v>
      </c>
      <c r="AS8" s="144">
        <f>SUM(AS9:AS55)</f>
        <v>7</v>
      </c>
      <c r="AT8" s="143">
        <f>AU8+AV8+AW8+AX8+AY8</f>
        <v>54</v>
      </c>
      <c r="AU8" s="119">
        <f>SUM(AU9:AU55)</f>
        <v>21</v>
      </c>
      <c r="AV8" s="119">
        <f>SUM(AV9:AV55)</f>
        <v>2</v>
      </c>
      <c r="AW8" s="119">
        <f>SUM(AW9:AW55)</f>
        <v>3</v>
      </c>
      <c r="AX8" s="119">
        <f>SUM(AX9:AX55)</f>
        <v>4</v>
      </c>
      <c r="AY8" s="144">
        <f>SUM(AY9:AY55)</f>
        <v>24</v>
      </c>
    </row>
    <row r="9" spans="1:51" x14ac:dyDescent="0.2">
      <c r="A9" s="116"/>
      <c r="B9" s="563" t="s">
        <v>715</v>
      </c>
      <c r="C9" s="116"/>
      <c r="D9" s="143">
        <f t="shared" ref="D9:D55" si="0">E9+F9+G9+H9+I9</f>
        <v>64</v>
      </c>
      <c r="E9" s="146">
        <v>20</v>
      </c>
      <c r="F9" s="80">
        <v>1</v>
      </c>
      <c r="G9" s="80">
        <v>4</v>
      </c>
      <c r="H9" s="80">
        <v>6</v>
      </c>
      <c r="I9" s="121">
        <v>33</v>
      </c>
      <c r="J9" s="143">
        <f t="shared" ref="J9:J55" si="1">K9+L9+M9+N9+O9</f>
        <v>208</v>
      </c>
      <c r="K9" s="147">
        <v>68</v>
      </c>
      <c r="L9" s="80">
        <v>2</v>
      </c>
      <c r="M9" s="80">
        <v>19</v>
      </c>
      <c r="N9" s="80">
        <v>82</v>
      </c>
      <c r="O9" s="121">
        <v>37</v>
      </c>
      <c r="P9" s="143">
        <f>Q9+R9+S9+T9+U9</f>
        <v>272</v>
      </c>
      <c r="Q9" s="118">
        <f>E9+K9</f>
        <v>88</v>
      </c>
      <c r="R9" s="118">
        <f t="shared" ref="R9:U47" si="2">F9+L9</f>
        <v>3</v>
      </c>
      <c r="S9" s="118">
        <f t="shared" si="2"/>
        <v>23</v>
      </c>
      <c r="T9" s="118">
        <f t="shared" si="2"/>
        <v>88</v>
      </c>
      <c r="U9" s="120">
        <f t="shared" si="2"/>
        <v>70</v>
      </c>
      <c r="V9" s="143">
        <f t="shared" ref="V9:V55" si="3">W9+X9+Y9+Z9+AA9</f>
        <v>221</v>
      </c>
      <c r="W9" s="118">
        <f>AC9+AI9</f>
        <v>69</v>
      </c>
      <c r="X9" s="118">
        <f>AD9+AJ9</f>
        <v>1</v>
      </c>
      <c r="Y9" s="118">
        <f>AE9+AK9</f>
        <v>21</v>
      </c>
      <c r="Z9" s="118">
        <f>AF9+AL9</f>
        <v>84</v>
      </c>
      <c r="AA9" s="120">
        <f>AG9+AM9</f>
        <v>46</v>
      </c>
      <c r="AB9" s="143">
        <f t="shared" ref="AB9:AB55" si="4">AC9+AD9+AE9+AF9+AG9</f>
        <v>161</v>
      </c>
      <c r="AC9" s="80">
        <v>18</v>
      </c>
      <c r="AD9" s="80"/>
      <c r="AE9" s="80">
        <v>20</v>
      </c>
      <c r="AF9" s="80">
        <v>80</v>
      </c>
      <c r="AG9" s="121">
        <v>43</v>
      </c>
      <c r="AH9" s="143">
        <f t="shared" ref="AH9:AH55" si="5">AI9+AJ9+AK9+AL9+AM9</f>
        <v>60</v>
      </c>
      <c r="AI9" s="80">
        <v>51</v>
      </c>
      <c r="AJ9" s="80">
        <v>1</v>
      </c>
      <c r="AK9" s="80">
        <v>1</v>
      </c>
      <c r="AL9" s="80">
        <v>4</v>
      </c>
      <c r="AM9" s="121">
        <v>3</v>
      </c>
      <c r="AN9" s="143">
        <f t="shared" ref="AN9:AN55" si="6">AO9+AP9+AQ9+AR9+AS9</f>
        <v>154</v>
      </c>
      <c r="AO9" s="80">
        <v>49</v>
      </c>
      <c r="AP9" s="80">
        <v>1</v>
      </c>
      <c r="AQ9" s="80">
        <v>16</v>
      </c>
      <c r="AR9" s="80">
        <v>82</v>
      </c>
      <c r="AS9" s="121">
        <v>6</v>
      </c>
      <c r="AT9" s="143">
        <f t="shared" ref="AT9:AT55" si="7">AU9+AV9+AW9+AX9+AY9</f>
        <v>51</v>
      </c>
      <c r="AU9" s="118">
        <f>Q9-W9</f>
        <v>19</v>
      </c>
      <c r="AV9" s="118">
        <f>R9-X9</f>
        <v>2</v>
      </c>
      <c r="AW9" s="118">
        <f>S9-Y9</f>
        <v>2</v>
      </c>
      <c r="AX9" s="118">
        <f>T9-Z9</f>
        <v>4</v>
      </c>
      <c r="AY9" s="120">
        <f>U9-AA9</f>
        <v>24</v>
      </c>
    </row>
    <row r="10" spans="1:51" x14ac:dyDescent="0.2">
      <c r="A10" s="116"/>
      <c r="B10" s="563" t="s">
        <v>716</v>
      </c>
      <c r="C10" s="116"/>
      <c r="D10" s="143">
        <f t="shared" si="0"/>
        <v>3</v>
      </c>
      <c r="E10" s="146">
        <v>1</v>
      </c>
      <c r="F10" s="80"/>
      <c r="G10" s="80"/>
      <c r="H10" s="80"/>
      <c r="I10" s="121">
        <v>2</v>
      </c>
      <c r="J10" s="143">
        <f t="shared" si="1"/>
        <v>4</v>
      </c>
      <c r="K10" s="147"/>
      <c r="L10" s="80"/>
      <c r="M10" s="80"/>
      <c r="N10" s="80">
        <v>4</v>
      </c>
      <c r="O10" s="121"/>
      <c r="P10" s="143">
        <f t="shared" ref="P10:P55" si="8">Q10+R10+S10+T10+U10</f>
        <v>7</v>
      </c>
      <c r="Q10" s="118">
        <f t="shared" ref="Q10:Q55" si="9">E10+K10</f>
        <v>1</v>
      </c>
      <c r="R10" s="118">
        <f t="shared" si="2"/>
        <v>0</v>
      </c>
      <c r="S10" s="118">
        <f t="shared" si="2"/>
        <v>0</v>
      </c>
      <c r="T10" s="118">
        <f t="shared" si="2"/>
        <v>4</v>
      </c>
      <c r="U10" s="120">
        <f t="shared" si="2"/>
        <v>2</v>
      </c>
      <c r="V10" s="143">
        <f t="shared" si="3"/>
        <v>7</v>
      </c>
      <c r="W10" s="118">
        <f>AC10+AI10</f>
        <v>1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4</v>
      </c>
      <c r="AA10" s="120">
        <f t="shared" si="10"/>
        <v>2</v>
      </c>
      <c r="AB10" s="143">
        <f t="shared" si="4"/>
        <v>6</v>
      </c>
      <c r="AC10" s="80"/>
      <c r="AD10" s="80"/>
      <c r="AE10" s="80"/>
      <c r="AF10" s="80">
        <v>4</v>
      </c>
      <c r="AG10" s="121">
        <v>2</v>
      </c>
      <c r="AH10" s="143">
        <f t="shared" si="5"/>
        <v>1</v>
      </c>
      <c r="AI10" s="80">
        <v>1</v>
      </c>
      <c r="AJ10" s="80"/>
      <c r="AK10" s="80"/>
      <c r="AL10" s="80"/>
      <c r="AM10" s="121"/>
      <c r="AN10" s="143">
        <f t="shared" si="6"/>
        <v>5</v>
      </c>
      <c r="AO10" s="80">
        <v>1</v>
      </c>
      <c r="AP10" s="80"/>
      <c r="AQ10" s="80"/>
      <c r="AR10" s="80">
        <v>4</v>
      </c>
      <c r="AS10" s="121"/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/>
      <c r="B11" s="563" t="s">
        <v>718</v>
      </c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5</v>
      </c>
      <c r="K11" s="147"/>
      <c r="L11" s="80"/>
      <c r="M11" s="80"/>
      <c r="N11" s="80">
        <v>4</v>
      </c>
      <c r="O11" s="121">
        <v>1</v>
      </c>
      <c r="P11" s="143">
        <f t="shared" si="8"/>
        <v>5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4</v>
      </c>
      <c r="U11" s="120">
        <f t="shared" si="2"/>
        <v>1</v>
      </c>
      <c r="V11" s="143">
        <f>W11+X11+Y11+Z11+AA11</f>
        <v>5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4</v>
      </c>
      <c r="AA11" s="120">
        <f t="shared" si="10"/>
        <v>1</v>
      </c>
      <c r="AB11" s="143">
        <f>AC11+AD11+AE11+AF11+AG11</f>
        <v>4</v>
      </c>
      <c r="AC11" s="80"/>
      <c r="AD11" s="80"/>
      <c r="AE11" s="80"/>
      <c r="AF11" s="80">
        <v>4</v>
      </c>
      <c r="AG11" s="121"/>
      <c r="AH11" s="143">
        <f t="shared" si="5"/>
        <v>1</v>
      </c>
      <c r="AI11" s="80"/>
      <c r="AJ11" s="80"/>
      <c r="AK11" s="80"/>
      <c r="AL11" s="80"/>
      <c r="AM11" s="121">
        <v>1</v>
      </c>
      <c r="AN11" s="143">
        <f t="shared" si="6"/>
        <v>5</v>
      </c>
      <c r="AO11" s="80"/>
      <c r="AP11" s="80"/>
      <c r="AQ11" s="80"/>
      <c r="AR11" s="80">
        <v>4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563" t="s">
        <v>717</v>
      </c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2</v>
      </c>
      <c r="K12" s="147">
        <v>1</v>
      </c>
      <c r="L12" s="80"/>
      <c r="M12" s="80"/>
      <c r="N12" s="80">
        <v>1</v>
      </c>
      <c r="O12" s="121"/>
      <c r="P12" s="143">
        <f t="shared" si="8"/>
        <v>2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1</v>
      </c>
      <c r="U12" s="120">
        <f t="shared" si="2"/>
        <v>0</v>
      </c>
      <c r="V12" s="143">
        <f t="shared" si="3"/>
        <v>1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1</v>
      </c>
      <c r="AA12" s="120">
        <f t="shared" si="10"/>
        <v>0</v>
      </c>
      <c r="AB12" s="143">
        <f t="shared" si="4"/>
        <v>1</v>
      </c>
      <c r="AC12" s="80"/>
      <c r="AD12" s="80"/>
      <c r="AE12" s="80"/>
      <c r="AF12" s="80">
        <v>1</v>
      </c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1</v>
      </c>
      <c r="AO12" s="80"/>
      <c r="AP12" s="80"/>
      <c r="AQ12" s="80"/>
      <c r="AR12" s="80">
        <v>1</v>
      </c>
      <c r="AS12" s="121"/>
      <c r="AT12" s="143">
        <f t="shared" si="7"/>
        <v>1</v>
      </c>
      <c r="AU12" s="118">
        <f t="shared" si="11"/>
        <v>1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563" t="s">
        <v>719</v>
      </c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2</v>
      </c>
      <c r="K13" s="147">
        <v>1</v>
      </c>
      <c r="L13" s="80"/>
      <c r="M13" s="80">
        <v>1</v>
      </c>
      <c r="N13" s="80"/>
      <c r="O13" s="121"/>
      <c r="P13" s="143">
        <f t="shared" si="8"/>
        <v>2</v>
      </c>
      <c r="Q13" s="118">
        <f t="shared" si="9"/>
        <v>1</v>
      </c>
      <c r="R13" s="118">
        <f t="shared" si="2"/>
        <v>0</v>
      </c>
      <c r="S13" s="118">
        <f t="shared" si="2"/>
        <v>1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2</v>
      </c>
      <c r="AU13" s="118">
        <f t="shared" si="11"/>
        <v>1</v>
      </c>
      <c r="AV13" s="118">
        <f t="shared" si="11"/>
        <v>0</v>
      </c>
      <c r="AW13" s="118">
        <f t="shared" si="11"/>
        <v>1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7" t="s">
        <v>59</v>
      </c>
      <c r="AO57" s="757"/>
      <c r="AP57" s="757"/>
      <c r="AQ57" s="757"/>
      <c r="AR57" s="757"/>
      <c r="AS57" s="757"/>
      <c r="AT57" s="757"/>
      <c r="AU57" s="757"/>
      <c r="AV57" s="757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735</v>
      </c>
      <c r="AG61" s="128" t="s">
        <v>125</v>
      </c>
      <c r="AH61" s="130"/>
      <c r="AI61" s="130"/>
      <c r="AJ61" s="130"/>
      <c r="AK61" s="130"/>
      <c r="AL61" s="131" t="s">
        <v>704</v>
      </c>
      <c r="AM61" s="132"/>
      <c r="AN61" s="133"/>
      <c r="AO61" s="133"/>
    </row>
    <row r="62" spans="1:51" ht="16.5" x14ac:dyDescent="0.25">
      <c r="AB62" s="134"/>
      <c r="AG62" s="128"/>
      <c r="AH62" s="570" t="s">
        <v>737</v>
      </c>
      <c r="AI62" s="130"/>
      <c r="AJ62" s="130"/>
      <c r="AK62" s="130"/>
      <c r="AL62" s="135"/>
      <c r="AM62" s="135"/>
      <c r="AN62" s="133"/>
      <c r="AO62" s="133"/>
      <c r="AQ62" s="571" t="s">
        <v>732</v>
      </c>
    </row>
    <row r="63" spans="1:51" x14ac:dyDescent="0.2">
      <c r="AB63" s="76"/>
      <c r="AG63" s="7" t="s">
        <v>726</v>
      </c>
      <c r="AH63" s="76"/>
      <c r="AI63" s="76"/>
      <c r="AJ63" s="76"/>
      <c r="AK63" s="76"/>
      <c r="AL63" s="7" t="s">
        <v>733</v>
      </c>
      <c r="AM63" s="76"/>
      <c r="AN63" s="76"/>
      <c r="AO63" s="76"/>
    </row>
    <row r="64" spans="1:51" x14ac:dyDescent="0.2">
      <c r="AQ64" s="571" t="s">
        <v>734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abSelected="1" zoomScale="70" zoomScaleNormal="70" workbookViewId="0">
      <selection activeCell="AW45" sqref="AW4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74" t="s">
        <v>710</v>
      </c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200"/>
      <c r="Y2" s="200"/>
      <c r="Z2" s="200"/>
      <c r="AA2" s="200"/>
      <c r="AB2" s="809" t="s">
        <v>255</v>
      </c>
      <c r="AC2" s="809"/>
      <c r="AD2" s="80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86" t="s">
        <v>236</v>
      </c>
      <c r="B4" s="788" t="s">
        <v>297</v>
      </c>
      <c r="C4" s="791" t="s">
        <v>261</v>
      </c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3"/>
      <c r="X4" s="791" t="s">
        <v>261</v>
      </c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3"/>
      <c r="AS4" s="797" t="s">
        <v>287</v>
      </c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9"/>
    </row>
    <row r="5" spans="1:58" ht="33" customHeight="1" x14ac:dyDescent="0.2">
      <c r="A5" s="787"/>
      <c r="B5" s="789"/>
      <c r="C5" s="743" t="s">
        <v>201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5"/>
      <c r="X5" s="743" t="s">
        <v>202</v>
      </c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P5" s="744"/>
      <c r="AQ5" s="744"/>
      <c r="AR5" s="745"/>
      <c r="AS5" s="800" t="s">
        <v>201</v>
      </c>
      <c r="AT5" s="801"/>
      <c r="AU5" s="801"/>
      <c r="AV5" s="801"/>
      <c r="AW5" s="801"/>
      <c r="AX5" s="801"/>
      <c r="AY5" s="802"/>
      <c r="AZ5" s="803" t="s">
        <v>202</v>
      </c>
      <c r="BA5" s="804"/>
      <c r="BB5" s="804"/>
      <c r="BC5" s="804"/>
      <c r="BD5" s="804"/>
      <c r="BE5" s="804"/>
      <c r="BF5" s="805"/>
    </row>
    <row r="6" spans="1:58" x14ac:dyDescent="0.2">
      <c r="A6" s="787"/>
      <c r="B6" s="789"/>
      <c r="C6" s="794" t="s">
        <v>203</v>
      </c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6"/>
      <c r="X6" s="794" t="s">
        <v>203</v>
      </c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95"/>
      <c r="AL6" s="795"/>
      <c r="AM6" s="795"/>
      <c r="AN6" s="795"/>
      <c r="AO6" s="795"/>
      <c r="AP6" s="795"/>
      <c r="AQ6" s="795"/>
      <c r="AR6" s="796"/>
      <c r="AS6" s="794" t="s">
        <v>203</v>
      </c>
      <c r="AT6" s="795"/>
      <c r="AU6" s="795"/>
      <c r="AV6" s="795"/>
      <c r="AW6" s="795"/>
      <c r="AX6" s="795"/>
      <c r="AY6" s="796"/>
      <c r="AZ6" s="806" t="s">
        <v>203</v>
      </c>
      <c r="BA6" s="807"/>
      <c r="BB6" s="807"/>
      <c r="BC6" s="807"/>
      <c r="BD6" s="807"/>
      <c r="BE6" s="807"/>
      <c r="BF6" s="808"/>
    </row>
    <row r="7" spans="1:58" s="207" customFormat="1" ht="24" customHeight="1" x14ac:dyDescent="0.2">
      <c r="A7" s="787"/>
      <c r="B7" s="790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3</v>
      </c>
      <c r="D8" s="118">
        <f t="shared" ref="D8:W8" si="1">SUM(D9:D41)</f>
        <v>3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4</v>
      </c>
      <c r="Y8" s="118">
        <f t="shared" ref="Y8:AR8" si="3">SUM(Y9:Y41)</f>
        <v>4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12</v>
      </c>
      <c r="AT8" s="118">
        <f t="shared" ref="AT8:AY8" si="4">SUM(AT9:AT41)</f>
        <v>9</v>
      </c>
      <c r="AU8" s="118">
        <f t="shared" si="4"/>
        <v>2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711</v>
      </c>
      <c r="C9" s="143">
        <f t="shared" si="0"/>
        <v>3</v>
      </c>
      <c r="D9" s="80">
        <v>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2</v>
      </c>
      <c r="Y9" s="80">
        <v>2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12</v>
      </c>
      <c r="AT9" s="80">
        <v>9</v>
      </c>
      <c r="AU9" s="80">
        <v>2</v>
      </c>
      <c r="AV9" s="80">
        <v>1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709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712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7"/>
      <c r="AZ43" s="757"/>
      <c r="BA43" s="757"/>
      <c r="BB43" s="757"/>
      <c r="BC43" s="757"/>
      <c r="BD43" s="757"/>
      <c r="BE43" s="757"/>
      <c r="BF43" s="757"/>
      <c r="BG43" s="82"/>
      <c r="BH43" s="82"/>
    </row>
    <row r="44" spans="1:60" ht="16.5" x14ac:dyDescent="0.25">
      <c r="A44" s="65"/>
      <c r="AS44" s="127" t="s">
        <v>735</v>
      </c>
      <c r="AV44" s="128" t="s">
        <v>125</v>
      </c>
      <c r="AW44" s="129"/>
      <c r="AX44" s="129"/>
      <c r="AY44" s="130"/>
      <c r="AZ44" s="131" t="s">
        <v>704</v>
      </c>
      <c r="BA44" s="130"/>
      <c r="BB44" s="130"/>
    </row>
    <row r="45" spans="1:60" ht="16.5" x14ac:dyDescent="0.25">
      <c r="AS45" s="134"/>
      <c r="AV45" s="128"/>
      <c r="AW45" s="572" t="s">
        <v>737</v>
      </c>
      <c r="AX45" s="129"/>
      <c r="AY45" s="130"/>
      <c r="AZ45" s="135"/>
      <c r="BA45" s="130"/>
      <c r="BB45" s="130"/>
      <c r="BD45" s="571" t="s">
        <v>732</v>
      </c>
    </row>
    <row r="46" spans="1:60" ht="15.75" x14ac:dyDescent="0.25">
      <c r="B46" s="154"/>
      <c r="AS46" s="76"/>
      <c r="AV46" s="7" t="s">
        <v>726</v>
      </c>
      <c r="AW46" s="76"/>
      <c r="AX46" s="76"/>
      <c r="AY46" s="76"/>
      <c r="AZ46" s="7" t="s">
        <v>733</v>
      </c>
      <c r="BA46" s="76"/>
      <c r="BB46" s="76"/>
    </row>
    <row r="47" spans="1:60" ht="16.5" customHeight="1" x14ac:dyDescent="0.25">
      <c r="B47" s="154"/>
      <c r="BD47" s="571" t="s">
        <v>734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57" t="s">
        <v>59</v>
      </c>
      <c r="AV52" s="757"/>
      <c r="AW52" s="757"/>
      <c r="AX52" s="757"/>
      <c r="AY52" s="757"/>
      <c r="AZ52" s="757"/>
      <c r="BA52" s="757"/>
      <c r="BB52" s="757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810" t="s">
        <v>261</v>
      </c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82" t="s">
        <v>262</v>
      </c>
      <c r="C55" s="782"/>
      <c r="D55" s="782"/>
      <c r="E55" s="782"/>
      <c r="F55" s="782"/>
      <c r="G55" s="782"/>
      <c r="H55" s="782"/>
      <c r="I55" s="782"/>
      <c r="J55" s="782"/>
      <c r="K55" s="782"/>
      <c r="L55" s="782"/>
      <c r="M55" s="782"/>
      <c r="N55" s="782"/>
      <c r="O55" s="782"/>
      <c r="P55" s="782"/>
      <c r="Q55" s="782"/>
      <c r="R55" s="782"/>
      <c r="S55" s="782"/>
      <c r="T55" s="782"/>
      <c r="U55" s="782"/>
      <c r="V55" s="782"/>
      <c r="W55" s="782"/>
      <c r="X55" s="137"/>
      <c r="AS55" s="137"/>
      <c r="AZ55" s="137"/>
    </row>
    <row r="56" spans="2:54" ht="27.75" customHeight="1" x14ac:dyDescent="0.2">
      <c r="B56" s="783" t="s">
        <v>263</v>
      </c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84" t="s">
        <v>264</v>
      </c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4"/>
      <c r="X57" s="137"/>
      <c r="AS57" s="137"/>
      <c r="AZ57" s="137"/>
    </row>
    <row r="58" spans="2:54" ht="15.95" customHeight="1" x14ac:dyDescent="0.2">
      <c r="B58" s="784" t="s">
        <v>265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4"/>
      <c r="X58" s="137"/>
      <c r="AS58" s="137"/>
      <c r="AZ58" s="137"/>
    </row>
    <row r="59" spans="2:54" ht="15.95" customHeight="1" x14ac:dyDescent="0.2">
      <c r="B59" s="784" t="s">
        <v>266</v>
      </c>
      <c r="C59" s="784"/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137"/>
      <c r="AS59" s="137"/>
      <c r="AZ59" s="137"/>
    </row>
    <row r="60" spans="2:54" ht="15.95" customHeight="1" x14ac:dyDescent="0.2">
      <c r="B60" s="783" t="s">
        <v>267</v>
      </c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2"/>
      <c r="S60" s="782"/>
      <c r="T60" s="782"/>
      <c r="U60" s="782"/>
      <c r="V60" s="782"/>
      <c r="W60" s="782"/>
      <c r="X60" s="137"/>
      <c r="AS60" s="137"/>
      <c r="AZ60" s="137"/>
    </row>
    <row r="61" spans="2:54" ht="15.95" customHeight="1" x14ac:dyDescent="0.2">
      <c r="B61" s="784" t="s">
        <v>268</v>
      </c>
      <c r="C61" s="784"/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137"/>
      <c r="AS61" s="137"/>
      <c r="AZ61" s="137"/>
    </row>
    <row r="62" spans="2:54" ht="15.95" customHeight="1" x14ac:dyDescent="0.2">
      <c r="B62" s="784" t="s">
        <v>269</v>
      </c>
      <c r="C62" s="784"/>
      <c r="D62" s="784"/>
      <c r="E62" s="784"/>
      <c r="F62" s="784"/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137"/>
      <c r="AS62" s="137"/>
      <c r="AZ62" s="137"/>
    </row>
    <row r="63" spans="2:54" ht="28.5" customHeight="1" x14ac:dyDescent="0.2">
      <c r="B63" s="784" t="s">
        <v>270</v>
      </c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137"/>
      <c r="AS63" s="137"/>
      <c r="AZ63" s="137"/>
    </row>
    <row r="64" spans="2:54" ht="15.95" customHeight="1" x14ac:dyDescent="0.2">
      <c r="B64" s="783" t="s">
        <v>271</v>
      </c>
      <c r="C64" s="782"/>
      <c r="D64" s="782"/>
      <c r="E64" s="782"/>
      <c r="F64" s="782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2"/>
      <c r="S64" s="782"/>
      <c r="T64" s="782"/>
      <c r="U64" s="782"/>
      <c r="V64" s="782"/>
      <c r="W64" s="782"/>
      <c r="X64" s="137"/>
      <c r="AS64" s="137"/>
      <c r="AZ64" s="137"/>
    </row>
    <row r="65" spans="2:52" ht="15.95" customHeight="1" x14ac:dyDescent="0.2">
      <c r="B65" s="784" t="s">
        <v>272</v>
      </c>
      <c r="C65" s="784"/>
      <c r="D65" s="784"/>
      <c r="E65" s="784"/>
      <c r="F65" s="784"/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137"/>
      <c r="AS65" s="137"/>
      <c r="AZ65" s="137"/>
    </row>
    <row r="66" spans="2:52" ht="15.95" customHeight="1" x14ac:dyDescent="0.2">
      <c r="B66" s="784" t="s">
        <v>273</v>
      </c>
      <c r="C66" s="784"/>
      <c r="D66" s="784"/>
      <c r="E66" s="784"/>
      <c r="F66" s="784"/>
      <c r="G66" s="784"/>
      <c r="H66" s="784"/>
      <c r="I66" s="784"/>
      <c r="J66" s="784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137"/>
      <c r="AS66" s="137"/>
      <c r="AZ66" s="137"/>
    </row>
    <row r="67" spans="2:52" ht="15.95" customHeight="1" x14ac:dyDescent="0.2">
      <c r="B67" s="784" t="s">
        <v>274</v>
      </c>
      <c r="C67" s="784"/>
      <c r="D67" s="784"/>
      <c r="E67" s="784"/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4"/>
      <c r="T67" s="784"/>
      <c r="U67" s="784"/>
      <c r="V67" s="784"/>
      <c r="W67" s="784"/>
      <c r="X67" s="137"/>
      <c r="AS67" s="137"/>
      <c r="AZ67" s="137"/>
    </row>
    <row r="68" spans="2:52" ht="15.95" customHeight="1" x14ac:dyDescent="0.2">
      <c r="B68" s="784" t="s">
        <v>275</v>
      </c>
      <c r="C68" s="784"/>
      <c r="D68" s="784"/>
      <c r="E68" s="784"/>
      <c r="F68" s="784"/>
      <c r="G68" s="784"/>
      <c r="H68" s="784"/>
      <c r="I68" s="784"/>
      <c r="J68" s="784"/>
      <c r="K68" s="784"/>
      <c r="L68" s="784"/>
      <c r="M68" s="784"/>
      <c r="N68" s="784"/>
      <c r="O68" s="784"/>
      <c r="P68" s="784"/>
      <c r="Q68" s="784"/>
      <c r="R68" s="784"/>
      <c r="S68" s="784"/>
      <c r="T68" s="784"/>
      <c r="U68" s="784"/>
      <c r="V68" s="784"/>
      <c r="W68" s="784"/>
      <c r="X68" s="137"/>
      <c r="AS68" s="137"/>
      <c r="AZ68" s="137"/>
    </row>
    <row r="69" spans="2:52" ht="15.95" customHeight="1" x14ac:dyDescent="0.2">
      <c r="B69" s="784" t="s">
        <v>276</v>
      </c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N69" s="784"/>
      <c r="O69" s="784"/>
      <c r="P69" s="784"/>
      <c r="Q69" s="784"/>
      <c r="R69" s="784"/>
      <c r="S69" s="784"/>
      <c r="T69" s="784"/>
      <c r="U69" s="784"/>
      <c r="V69" s="784"/>
      <c r="W69" s="784"/>
      <c r="X69" s="137"/>
      <c r="AS69" s="137"/>
      <c r="AZ69" s="137"/>
    </row>
    <row r="70" spans="2:52" ht="15.95" customHeight="1" x14ac:dyDescent="0.2">
      <c r="B70" s="784" t="s">
        <v>277</v>
      </c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784"/>
      <c r="P70" s="784"/>
      <c r="Q70" s="784"/>
      <c r="R70" s="784"/>
      <c r="S70" s="784"/>
      <c r="T70" s="784"/>
      <c r="U70" s="784"/>
      <c r="V70" s="784"/>
      <c r="W70" s="784"/>
      <c r="X70" s="137"/>
      <c r="AS70" s="137"/>
      <c r="AZ70" s="137"/>
    </row>
    <row r="71" spans="2:52" ht="15.95" customHeight="1" x14ac:dyDescent="0.2">
      <c r="B71" s="783" t="s">
        <v>278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782"/>
      <c r="P71" s="782"/>
      <c r="Q71" s="782"/>
      <c r="R71" s="782"/>
      <c r="S71" s="782"/>
      <c r="T71" s="782"/>
      <c r="U71" s="782"/>
      <c r="V71" s="782"/>
      <c r="W71" s="782"/>
      <c r="X71" s="137"/>
      <c r="AS71" s="137"/>
      <c r="AZ71" s="137"/>
    </row>
    <row r="72" spans="2:52" ht="15.95" customHeight="1" x14ac:dyDescent="0.2">
      <c r="B72" s="784" t="s">
        <v>279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784"/>
      <c r="X72" s="137"/>
      <c r="AS72" s="137"/>
      <c r="AZ72" s="137"/>
    </row>
    <row r="73" spans="2:52" ht="15.95" customHeight="1" x14ac:dyDescent="0.2">
      <c r="B73" s="784" t="s">
        <v>280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784"/>
      <c r="X73" s="137"/>
      <c r="AS73" s="137"/>
      <c r="AZ73" s="137"/>
    </row>
    <row r="74" spans="2:52" ht="15.95" customHeight="1" x14ac:dyDescent="0.2">
      <c r="B74" s="784" t="s">
        <v>281</v>
      </c>
      <c r="C74" s="784"/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784"/>
      <c r="X74" s="137"/>
      <c r="AS74" s="137"/>
      <c r="AZ74" s="137"/>
    </row>
    <row r="75" spans="2:52" ht="15.95" customHeight="1" x14ac:dyDescent="0.2">
      <c r="B75" s="783" t="s">
        <v>282</v>
      </c>
      <c r="C75" s="782"/>
      <c r="D75" s="782"/>
      <c r="E75" s="782"/>
      <c r="F75" s="782"/>
      <c r="G75" s="782"/>
      <c r="H75" s="782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782"/>
      <c r="X75" s="137"/>
      <c r="AS75" s="137"/>
      <c r="AZ75" s="137"/>
    </row>
    <row r="76" spans="2:52" ht="15.95" customHeight="1" x14ac:dyDescent="0.2">
      <c r="B76" s="784" t="s">
        <v>283</v>
      </c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137"/>
      <c r="AS76" s="137"/>
      <c r="AZ76" s="137"/>
    </row>
    <row r="77" spans="2:52" ht="15.95" customHeight="1" x14ac:dyDescent="0.2">
      <c r="B77" s="784" t="s">
        <v>284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  <c r="S77" s="784"/>
      <c r="T77" s="784"/>
      <c r="U77" s="784"/>
      <c r="V77" s="784"/>
      <c r="W77" s="784"/>
      <c r="X77" s="137"/>
      <c r="AS77" s="137"/>
      <c r="AZ77" s="137"/>
    </row>
    <row r="78" spans="2:52" ht="15.95" customHeight="1" x14ac:dyDescent="0.2">
      <c r="B78" s="784" t="s">
        <v>285</v>
      </c>
      <c r="C78" s="784"/>
      <c r="D78" s="784"/>
      <c r="E78" s="784"/>
      <c r="F78" s="784"/>
      <c r="G78" s="784"/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  <c r="S78" s="784"/>
      <c r="T78" s="784"/>
      <c r="U78" s="784"/>
      <c r="V78" s="784"/>
      <c r="W78" s="784"/>
      <c r="X78" s="137"/>
      <c r="AS78" s="137"/>
      <c r="AZ78" s="137"/>
    </row>
    <row r="79" spans="2:52" ht="15.95" customHeight="1" x14ac:dyDescent="0.2">
      <c r="B79" s="784" t="s">
        <v>286</v>
      </c>
      <c r="C79" s="784"/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  <c r="S79" s="784"/>
      <c r="T79" s="784"/>
      <c r="U79" s="784"/>
      <c r="V79" s="784"/>
      <c r="W79" s="784"/>
      <c r="X79" s="137"/>
      <c r="AS79" s="137"/>
      <c r="AZ79" s="137"/>
    </row>
    <row r="80" spans="2:52" ht="15.95" customHeight="1" x14ac:dyDescent="0.2">
      <c r="B80" s="785" t="s">
        <v>287</v>
      </c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137"/>
      <c r="AS80" s="137"/>
      <c r="AZ80" s="137"/>
    </row>
    <row r="81" spans="2:52" ht="15.95" customHeight="1" x14ac:dyDescent="0.2">
      <c r="B81" s="782" t="s">
        <v>288</v>
      </c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82"/>
      <c r="X81" s="137"/>
      <c r="AS81" s="137"/>
      <c r="AZ81" s="137"/>
    </row>
    <row r="82" spans="2:52" ht="15.95" customHeight="1" x14ac:dyDescent="0.2">
      <c r="B82" s="783" t="s">
        <v>289</v>
      </c>
      <c r="C82" s="782"/>
      <c r="D82" s="782"/>
      <c r="E82" s="782"/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2"/>
      <c r="T82" s="782"/>
      <c r="U82" s="782"/>
      <c r="V82" s="782"/>
      <c r="W82" s="782"/>
      <c r="X82" s="137"/>
      <c r="AS82" s="137"/>
      <c r="AZ82" s="137"/>
    </row>
    <row r="83" spans="2:52" ht="15.95" customHeight="1" x14ac:dyDescent="0.2">
      <c r="B83" s="784" t="s">
        <v>290</v>
      </c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4"/>
      <c r="T83" s="784"/>
      <c r="U83" s="784"/>
      <c r="V83" s="784"/>
      <c r="W83" s="784"/>
      <c r="X83" s="137"/>
      <c r="AS83" s="137"/>
      <c r="AZ83" s="137"/>
    </row>
    <row r="84" spans="2:52" ht="15.95" customHeight="1" x14ac:dyDescent="0.2">
      <c r="B84" s="784" t="s">
        <v>291</v>
      </c>
      <c r="C84" s="784"/>
      <c r="D84" s="784"/>
      <c r="E84" s="784"/>
      <c r="F84" s="784"/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137"/>
      <c r="AS84" s="137"/>
      <c r="AZ84" s="137"/>
    </row>
    <row r="85" spans="2:52" ht="15.95" customHeight="1" x14ac:dyDescent="0.2">
      <c r="B85" s="783" t="s">
        <v>292</v>
      </c>
      <c r="C85" s="782"/>
      <c r="D85" s="782"/>
      <c r="E85" s="782"/>
      <c r="F85" s="782"/>
      <c r="G85" s="782"/>
      <c r="H85" s="782"/>
      <c r="I85" s="782"/>
      <c r="J85" s="782"/>
      <c r="K85" s="782"/>
      <c r="L85" s="782"/>
      <c r="M85" s="782"/>
      <c r="N85" s="782"/>
      <c r="O85" s="782"/>
      <c r="P85" s="782"/>
      <c r="Q85" s="782"/>
      <c r="R85" s="782"/>
      <c r="S85" s="782"/>
      <c r="T85" s="782"/>
      <c r="U85" s="782"/>
      <c r="V85" s="782"/>
      <c r="W85" s="782"/>
      <c r="X85" s="137"/>
      <c r="AS85" s="137"/>
      <c r="AZ85" s="137"/>
    </row>
    <row r="86" spans="2:52" ht="15.95" customHeight="1" x14ac:dyDescent="0.2">
      <c r="B86" s="784" t="s">
        <v>293</v>
      </c>
      <c r="C86" s="784"/>
      <c r="D86" s="784"/>
      <c r="E86" s="784"/>
      <c r="F86" s="784"/>
      <c r="G86" s="784"/>
      <c r="H86" s="784"/>
      <c r="I86" s="784"/>
      <c r="J86" s="784"/>
      <c r="K86" s="784"/>
      <c r="L86" s="784"/>
      <c r="M86" s="784"/>
      <c r="N86" s="784"/>
      <c r="O86" s="784"/>
      <c r="P86" s="784"/>
      <c r="Q86" s="784"/>
      <c r="R86" s="784"/>
      <c r="S86" s="784"/>
      <c r="T86" s="784"/>
      <c r="U86" s="784"/>
      <c r="V86" s="784"/>
      <c r="W86" s="784"/>
      <c r="X86" s="137"/>
      <c r="AS86" s="137"/>
      <c r="AZ86" s="137"/>
    </row>
    <row r="87" spans="2:52" ht="15.95" customHeight="1" x14ac:dyDescent="0.2">
      <c r="B87" s="784" t="s">
        <v>294</v>
      </c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137"/>
      <c r="AS87" s="137"/>
      <c r="AZ87" s="137"/>
    </row>
    <row r="88" spans="2:52" ht="15.95" customHeight="1" x14ac:dyDescent="0.2">
      <c r="B88" s="782" t="s">
        <v>295</v>
      </c>
      <c r="C88" s="782"/>
      <c r="D88" s="782"/>
      <c r="E88" s="782"/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AH64" sqref="AH64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8" t="s">
        <v>255</v>
      </c>
      <c r="O1" s="758"/>
    </row>
    <row r="2" spans="1:59" ht="15" x14ac:dyDescent="0.25">
      <c r="B2" s="115"/>
      <c r="C2" s="409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71" t="s">
        <v>200</v>
      </c>
      <c r="B5" s="823" t="s">
        <v>297</v>
      </c>
      <c r="C5" s="775" t="s">
        <v>219</v>
      </c>
      <c r="D5" s="752" t="s">
        <v>220</v>
      </c>
      <c r="E5" s="753"/>
      <c r="F5" s="753"/>
      <c r="G5" s="753"/>
      <c r="H5" s="753"/>
      <c r="I5" s="753"/>
      <c r="J5" s="754"/>
      <c r="K5" s="752" t="s">
        <v>221</v>
      </c>
      <c r="L5" s="753"/>
      <c r="M5" s="753"/>
      <c r="N5" s="753"/>
      <c r="O5" s="753"/>
      <c r="P5" s="753"/>
      <c r="Q5" s="754"/>
      <c r="R5" s="765" t="s">
        <v>222</v>
      </c>
      <c r="S5" s="766"/>
      <c r="T5" s="766"/>
      <c r="U5" s="766"/>
      <c r="V5" s="766"/>
      <c r="W5" s="766"/>
      <c r="X5" s="767"/>
      <c r="Y5" s="765" t="s">
        <v>223</v>
      </c>
      <c r="Z5" s="766"/>
      <c r="AA5" s="766"/>
      <c r="AB5" s="766"/>
      <c r="AC5" s="766"/>
      <c r="AD5" s="766"/>
      <c r="AE5" s="767"/>
      <c r="AF5" s="752" t="s">
        <v>224</v>
      </c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4"/>
      <c r="AT5" s="737" t="s">
        <v>225</v>
      </c>
      <c r="AU5" s="738"/>
      <c r="AV5" s="738"/>
      <c r="AW5" s="738"/>
      <c r="AX5" s="738"/>
      <c r="AY5" s="738"/>
      <c r="AZ5" s="739"/>
      <c r="BA5" s="815" t="s">
        <v>226</v>
      </c>
      <c r="BB5" s="816"/>
      <c r="BC5" s="816"/>
      <c r="BD5" s="816"/>
      <c r="BE5" s="816"/>
      <c r="BF5" s="816"/>
      <c r="BG5" s="817"/>
    </row>
    <row r="6" spans="1:59" ht="28.5" customHeight="1" thickBot="1" x14ac:dyDescent="0.25">
      <c r="A6" s="772"/>
      <c r="B6" s="824"/>
      <c r="C6" s="776"/>
      <c r="D6" s="746"/>
      <c r="E6" s="747"/>
      <c r="F6" s="747"/>
      <c r="G6" s="747"/>
      <c r="H6" s="747"/>
      <c r="I6" s="747"/>
      <c r="J6" s="748"/>
      <c r="K6" s="746"/>
      <c r="L6" s="747"/>
      <c r="M6" s="747"/>
      <c r="N6" s="747"/>
      <c r="O6" s="747"/>
      <c r="P6" s="747"/>
      <c r="Q6" s="748"/>
      <c r="R6" s="768"/>
      <c r="S6" s="769"/>
      <c r="T6" s="769"/>
      <c r="U6" s="769"/>
      <c r="V6" s="769"/>
      <c r="W6" s="769"/>
      <c r="X6" s="770"/>
      <c r="Y6" s="826"/>
      <c r="Z6" s="827"/>
      <c r="AA6" s="827"/>
      <c r="AB6" s="827"/>
      <c r="AC6" s="827"/>
      <c r="AD6" s="827"/>
      <c r="AE6" s="828"/>
      <c r="AF6" s="746" t="s">
        <v>227</v>
      </c>
      <c r="AG6" s="747"/>
      <c r="AH6" s="747"/>
      <c r="AI6" s="747"/>
      <c r="AJ6" s="747"/>
      <c r="AK6" s="747"/>
      <c r="AL6" s="747"/>
      <c r="AM6" s="747" t="s">
        <v>172</v>
      </c>
      <c r="AN6" s="747"/>
      <c r="AO6" s="747"/>
      <c r="AP6" s="747"/>
      <c r="AQ6" s="747"/>
      <c r="AR6" s="747"/>
      <c r="AS6" s="748"/>
      <c r="AT6" s="746" t="s">
        <v>228</v>
      </c>
      <c r="AU6" s="747"/>
      <c r="AV6" s="747"/>
      <c r="AW6" s="747"/>
      <c r="AX6" s="747"/>
      <c r="AY6" s="747"/>
      <c r="AZ6" s="748"/>
      <c r="BA6" s="818"/>
      <c r="BB6" s="819"/>
      <c r="BC6" s="819"/>
      <c r="BD6" s="819"/>
      <c r="BE6" s="819"/>
      <c r="BF6" s="819"/>
      <c r="BG6" s="820"/>
    </row>
    <row r="7" spans="1:59" ht="12.75" customHeight="1" x14ac:dyDescent="0.2">
      <c r="A7" s="772"/>
      <c r="B7" s="824"/>
      <c r="C7" s="776"/>
      <c r="D7" s="749" t="s">
        <v>229</v>
      </c>
      <c r="E7" s="750" t="s">
        <v>241</v>
      </c>
      <c r="F7" s="750"/>
      <c r="G7" s="750"/>
      <c r="H7" s="750"/>
      <c r="I7" s="750"/>
      <c r="J7" s="751"/>
      <c r="K7" s="749" t="s">
        <v>229</v>
      </c>
      <c r="L7" s="750" t="s">
        <v>241</v>
      </c>
      <c r="M7" s="750"/>
      <c r="N7" s="750"/>
      <c r="O7" s="750"/>
      <c r="P7" s="750"/>
      <c r="Q7" s="751"/>
      <c r="R7" s="749" t="s">
        <v>229</v>
      </c>
      <c r="S7" s="750" t="s">
        <v>241</v>
      </c>
      <c r="T7" s="750"/>
      <c r="U7" s="750"/>
      <c r="V7" s="750"/>
      <c r="W7" s="750"/>
      <c r="X7" s="751"/>
      <c r="Y7" s="814" t="s">
        <v>229</v>
      </c>
      <c r="Z7" s="750" t="s">
        <v>241</v>
      </c>
      <c r="AA7" s="750"/>
      <c r="AB7" s="750"/>
      <c r="AC7" s="750"/>
      <c r="AD7" s="750"/>
      <c r="AE7" s="751"/>
      <c r="AF7" s="749" t="s">
        <v>229</v>
      </c>
      <c r="AG7" s="750" t="s">
        <v>241</v>
      </c>
      <c r="AH7" s="750"/>
      <c r="AI7" s="750"/>
      <c r="AJ7" s="750"/>
      <c r="AK7" s="750"/>
      <c r="AL7" s="751"/>
      <c r="AM7" s="811" t="s">
        <v>229</v>
      </c>
      <c r="AN7" s="750" t="s">
        <v>241</v>
      </c>
      <c r="AO7" s="750"/>
      <c r="AP7" s="750"/>
      <c r="AQ7" s="750"/>
      <c r="AR7" s="750"/>
      <c r="AS7" s="751"/>
      <c r="AT7" s="749" t="s">
        <v>229</v>
      </c>
      <c r="AU7" s="812" t="s">
        <v>241</v>
      </c>
      <c r="AV7" s="812"/>
      <c r="AW7" s="812"/>
      <c r="AX7" s="812"/>
      <c r="AY7" s="812"/>
      <c r="AZ7" s="813"/>
      <c r="BA7" s="821" t="s">
        <v>229</v>
      </c>
      <c r="BB7" s="812" t="s">
        <v>241</v>
      </c>
      <c r="BC7" s="812"/>
      <c r="BD7" s="812"/>
      <c r="BE7" s="812"/>
      <c r="BF7" s="812"/>
      <c r="BG7" s="813"/>
    </row>
    <row r="8" spans="1:59" ht="48" customHeight="1" x14ac:dyDescent="0.2">
      <c r="A8" s="822"/>
      <c r="B8" s="825"/>
      <c r="C8" s="777"/>
      <c r="D8" s="749"/>
      <c r="E8" s="78" t="s">
        <v>242</v>
      </c>
      <c r="F8" s="410" t="s">
        <v>243</v>
      </c>
      <c r="G8" s="410" t="s">
        <v>244</v>
      </c>
      <c r="H8" s="78" t="s">
        <v>245</v>
      </c>
      <c r="I8" s="410" t="s">
        <v>246</v>
      </c>
      <c r="J8" s="139" t="s">
        <v>247</v>
      </c>
      <c r="K8" s="749"/>
      <c r="L8" s="78" t="s">
        <v>242</v>
      </c>
      <c r="M8" s="410" t="s">
        <v>243</v>
      </c>
      <c r="N8" s="410" t="s">
        <v>244</v>
      </c>
      <c r="O8" s="78" t="s">
        <v>245</v>
      </c>
      <c r="P8" s="410" t="s">
        <v>246</v>
      </c>
      <c r="Q8" s="139" t="s">
        <v>247</v>
      </c>
      <c r="R8" s="749"/>
      <c r="S8" s="78" t="s">
        <v>242</v>
      </c>
      <c r="T8" s="410" t="s">
        <v>243</v>
      </c>
      <c r="U8" s="410" t="s">
        <v>244</v>
      </c>
      <c r="V8" s="78" t="s">
        <v>245</v>
      </c>
      <c r="W8" s="410" t="s">
        <v>246</v>
      </c>
      <c r="X8" s="139" t="s">
        <v>247</v>
      </c>
      <c r="Y8" s="749"/>
      <c r="Z8" s="78" t="s">
        <v>242</v>
      </c>
      <c r="AA8" s="410" t="s">
        <v>243</v>
      </c>
      <c r="AB8" s="410" t="s">
        <v>244</v>
      </c>
      <c r="AC8" s="78" t="s">
        <v>245</v>
      </c>
      <c r="AD8" s="410" t="s">
        <v>246</v>
      </c>
      <c r="AE8" s="139" t="s">
        <v>247</v>
      </c>
      <c r="AF8" s="749"/>
      <c r="AG8" s="78" t="s">
        <v>242</v>
      </c>
      <c r="AH8" s="410" t="s">
        <v>243</v>
      </c>
      <c r="AI8" s="410" t="s">
        <v>244</v>
      </c>
      <c r="AJ8" s="78" t="s">
        <v>245</v>
      </c>
      <c r="AK8" s="410" t="s">
        <v>246</v>
      </c>
      <c r="AL8" s="139" t="s">
        <v>247</v>
      </c>
      <c r="AM8" s="811"/>
      <c r="AN8" s="78" t="s">
        <v>242</v>
      </c>
      <c r="AO8" s="410" t="s">
        <v>243</v>
      </c>
      <c r="AP8" s="410" t="s">
        <v>244</v>
      </c>
      <c r="AQ8" s="78" t="s">
        <v>245</v>
      </c>
      <c r="AR8" s="410" t="s">
        <v>246</v>
      </c>
      <c r="AS8" s="139" t="s">
        <v>247</v>
      </c>
      <c r="AT8" s="749"/>
      <c r="AU8" s="78" t="s">
        <v>242</v>
      </c>
      <c r="AV8" s="410" t="s">
        <v>243</v>
      </c>
      <c r="AW8" s="410" t="s">
        <v>244</v>
      </c>
      <c r="AX8" s="78" t="s">
        <v>245</v>
      </c>
      <c r="AY8" s="410" t="s">
        <v>246</v>
      </c>
      <c r="AZ8" s="139" t="s">
        <v>247</v>
      </c>
      <c r="BA8" s="821"/>
      <c r="BB8" s="78" t="s">
        <v>242</v>
      </c>
      <c r="BC8" s="410" t="s">
        <v>243</v>
      </c>
      <c r="BD8" s="410" t="s">
        <v>244</v>
      </c>
      <c r="BE8" s="78" t="s">
        <v>245</v>
      </c>
      <c r="BF8" s="410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69</v>
      </c>
      <c r="E9" s="119">
        <f t="shared" ref="E9:J9" si="0">SUM(E10:E56)</f>
        <v>59</v>
      </c>
      <c r="F9" s="119">
        <f t="shared" si="0"/>
        <v>0</v>
      </c>
      <c r="G9" s="119">
        <f t="shared" si="0"/>
        <v>1</v>
      </c>
      <c r="H9" s="119">
        <f t="shared" si="0"/>
        <v>3</v>
      </c>
      <c r="I9" s="119">
        <f t="shared" si="0"/>
        <v>3</v>
      </c>
      <c r="J9" s="144">
        <f t="shared" si="0"/>
        <v>3</v>
      </c>
      <c r="K9" s="143">
        <f>L9+M9+N9+O9+P9+Q9</f>
        <v>528</v>
      </c>
      <c r="L9" s="119">
        <f t="shared" ref="L9:Q9" si="1">SUM(L10:L56)</f>
        <v>81</v>
      </c>
      <c r="M9" s="119">
        <f t="shared" si="1"/>
        <v>2</v>
      </c>
      <c r="N9" s="119">
        <f>SUM(N10:N56)</f>
        <v>1</v>
      </c>
      <c r="O9" s="119">
        <f t="shared" si="1"/>
        <v>70</v>
      </c>
      <c r="P9" s="119">
        <f t="shared" si="1"/>
        <v>362</v>
      </c>
      <c r="Q9" s="144">
        <f t="shared" si="1"/>
        <v>12</v>
      </c>
      <c r="R9" s="143">
        <f>S9+T9+U9+V9+W9+X9</f>
        <v>597</v>
      </c>
      <c r="S9" s="119">
        <f>SUM(S10:S56)</f>
        <v>140</v>
      </c>
      <c r="T9" s="119">
        <f t="shared" ref="T9:X9" si="2">SUM(T10:T56)</f>
        <v>2</v>
      </c>
      <c r="U9" s="119">
        <f t="shared" si="2"/>
        <v>2</v>
      </c>
      <c r="V9" s="119">
        <f t="shared" si="2"/>
        <v>73</v>
      </c>
      <c r="W9" s="119">
        <f t="shared" si="2"/>
        <v>365</v>
      </c>
      <c r="X9" s="144">
        <f t="shared" si="2"/>
        <v>15</v>
      </c>
      <c r="Y9" s="143">
        <f>Z9+AA9+AB9+AC9+AD9+AE9</f>
        <v>551</v>
      </c>
      <c r="Z9" s="119">
        <f t="shared" ref="Z9:AE9" si="3">SUM(Z10:Z56)</f>
        <v>104</v>
      </c>
      <c r="AA9" s="119">
        <f t="shared" si="3"/>
        <v>2</v>
      </c>
      <c r="AB9" s="119">
        <f t="shared" si="3"/>
        <v>2</v>
      </c>
      <c r="AC9" s="119">
        <f t="shared" si="3"/>
        <v>68</v>
      </c>
      <c r="AD9" s="119">
        <f t="shared" si="3"/>
        <v>361</v>
      </c>
      <c r="AE9" s="144">
        <f t="shared" si="3"/>
        <v>14</v>
      </c>
      <c r="AF9" s="143">
        <f>AG9+AH9+AI9+AJ9+AK9+AL9</f>
        <v>462</v>
      </c>
      <c r="AG9" s="119">
        <f t="shared" ref="AG9:AL9" si="4">SUM(AG10:AG56)</f>
        <v>66</v>
      </c>
      <c r="AH9" s="119">
        <f t="shared" si="4"/>
        <v>1</v>
      </c>
      <c r="AI9" s="119">
        <f t="shared" si="4"/>
        <v>1</v>
      </c>
      <c r="AJ9" s="119">
        <f t="shared" si="4"/>
        <v>47</v>
      </c>
      <c r="AK9" s="119">
        <f t="shared" si="4"/>
        <v>334</v>
      </c>
      <c r="AL9" s="119">
        <f t="shared" si="4"/>
        <v>13</v>
      </c>
      <c r="AM9" s="119">
        <f>AN9+AO9+AP9+AQ9+AR9+AS9</f>
        <v>89</v>
      </c>
      <c r="AN9" s="119">
        <f t="shared" ref="AN9:AS9" si="5">SUM(AN10:AN56)</f>
        <v>38</v>
      </c>
      <c r="AO9" s="119">
        <f t="shared" si="5"/>
        <v>1</v>
      </c>
      <c r="AP9" s="119">
        <f>SUM(AP10:AP56)</f>
        <v>1</v>
      </c>
      <c r="AQ9" s="119">
        <f t="shared" si="5"/>
        <v>21</v>
      </c>
      <c r="AR9" s="119">
        <f t="shared" si="5"/>
        <v>27</v>
      </c>
      <c r="AS9" s="144">
        <f t="shared" si="5"/>
        <v>1</v>
      </c>
      <c r="AT9" s="143">
        <f>AU9+AV9+AW9+AX9+AY9+AZ9</f>
        <v>500</v>
      </c>
      <c r="AU9" s="119">
        <f t="shared" ref="AU9:AZ9" si="6">SUM(AU10:AU56)</f>
        <v>59</v>
      </c>
      <c r="AV9" s="119">
        <f t="shared" si="6"/>
        <v>0</v>
      </c>
      <c r="AW9" s="119">
        <f>SUM(AW10:AW56)</f>
        <v>1</v>
      </c>
      <c r="AX9" s="119">
        <f t="shared" si="6"/>
        <v>66</v>
      </c>
      <c r="AY9" s="119">
        <f t="shared" si="6"/>
        <v>361</v>
      </c>
      <c r="AZ9" s="144">
        <f t="shared" si="6"/>
        <v>13</v>
      </c>
      <c r="BA9" s="143">
        <f>BB9+BC9+BD9+BE9+BF9+BG9</f>
        <v>46</v>
      </c>
      <c r="BB9" s="119">
        <f t="shared" ref="BB9:BG9" si="7">SUM(BB10:BB56)</f>
        <v>36</v>
      </c>
      <c r="BC9" s="119">
        <f t="shared" si="7"/>
        <v>0</v>
      </c>
      <c r="BD9" s="119">
        <f t="shared" si="7"/>
        <v>0</v>
      </c>
      <c r="BE9" s="119">
        <f t="shared" si="7"/>
        <v>5</v>
      </c>
      <c r="BF9" s="119">
        <f t="shared" si="7"/>
        <v>4</v>
      </c>
      <c r="BG9" s="144">
        <f t="shared" si="7"/>
        <v>1</v>
      </c>
    </row>
    <row r="10" spans="1:59" x14ac:dyDescent="0.2">
      <c r="A10" s="116"/>
      <c r="B10" s="157" t="s">
        <v>715</v>
      </c>
      <c r="C10" s="145"/>
      <c r="D10" s="143">
        <f t="shared" ref="D10:D56" si="8">E10+F10+G10+H10+I10+J10</f>
        <v>11</v>
      </c>
      <c r="E10" s="566">
        <v>8</v>
      </c>
      <c r="F10" s="564"/>
      <c r="G10" s="564"/>
      <c r="H10" s="564">
        <v>3</v>
      </c>
      <c r="I10" s="564">
        <v>0</v>
      </c>
      <c r="J10" s="565"/>
      <c r="K10" s="143">
        <f t="shared" ref="K10:K56" si="9">L10+M10+N10+O10+P10+Q10</f>
        <v>120</v>
      </c>
      <c r="L10" s="80">
        <v>19</v>
      </c>
      <c r="M10" s="80"/>
      <c r="N10" s="80"/>
      <c r="O10" s="80">
        <v>10</v>
      </c>
      <c r="P10" s="80">
        <v>91</v>
      </c>
      <c r="Q10" s="121"/>
      <c r="R10" s="143">
        <f t="shared" ref="R10:R56" si="10">S10+T10+U10+V10+W10+X10</f>
        <v>131</v>
      </c>
      <c r="S10" s="118">
        <f t="shared" ref="S10:S56" si="11">E10+L10</f>
        <v>27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13</v>
      </c>
      <c r="W10" s="118">
        <f t="shared" ref="W10:W56" si="15">I10+P10</f>
        <v>91</v>
      </c>
      <c r="X10" s="118">
        <f t="shared" ref="X10:X56" si="16">J10+Q10</f>
        <v>0</v>
      </c>
      <c r="Y10" s="143">
        <f t="shared" ref="Y10:Y56" si="17">Z10+AA10+AB10+AC10+AD10+AE10</f>
        <v>124</v>
      </c>
      <c r="Z10" s="118">
        <f t="shared" ref="Z10:Z56" si="18">AG10+AN10</f>
        <v>23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13</v>
      </c>
      <c r="AD10" s="118">
        <f t="shared" ref="AD10:AD56" si="22">AK10+AR10</f>
        <v>88</v>
      </c>
      <c r="AE10" s="120">
        <f t="shared" ref="AE10:AE56" si="23">AL10+AS10</f>
        <v>0</v>
      </c>
      <c r="AF10" s="143">
        <f t="shared" ref="AF10:AF56" si="24">AG10+AH10+AI10+AJ10+AK10+AL10</f>
        <v>106</v>
      </c>
      <c r="AG10" s="80">
        <v>13</v>
      </c>
      <c r="AH10" s="80"/>
      <c r="AI10" s="80">
        <v>0</v>
      </c>
      <c r="AJ10" s="80">
        <v>10</v>
      </c>
      <c r="AK10" s="80">
        <v>83</v>
      </c>
      <c r="AL10" s="80"/>
      <c r="AM10" s="119">
        <f t="shared" ref="AM10:AM56" si="25">AN10+AO10+AP10+AQ10+AR10+AS10</f>
        <v>18</v>
      </c>
      <c r="AN10" s="80">
        <v>10</v>
      </c>
      <c r="AO10" s="80"/>
      <c r="AP10" s="80"/>
      <c r="AQ10" s="80">
        <v>3</v>
      </c>
      <c r="AR10" s="80">
        <v>5</v>
      </c>
      <c r="AS10" s="121"/>
      <c r="AT10" s="143">
        <f t="shared" ref="AT10:AT56" si="26">AU10+AV10+AW10+AX10+AY10+AZ10</f>
        <v>120</v>
      </c>
      <c r="AU10" s="80">
        <v>20</v>
      </c>
      <c r="AV10" s="80"/>
      <c r="AW10" s="80"/>
      <c r="AX10" s="80">
        <v>12</v>
      </c>
      <c r="AY10" s="567">
        <v>88</v>
      </c>
      <c r="AZ10" s="121">
        <v>0</v>
      </c>
      <c r="BA10" s="143">
        <f t="shared" ref="BA10:BA56" si="27">BB10+BC10+BD10+BE10+BF10+BG10</f>
        <v>7</v>
      </c>
      <c r="BB10" s="118">
        <f t="shared" ref="BB10:BB56" si="28">S10-Z10</f>
        <v>4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3</v>
      </c>
      <c r="BG10" s="120">
        <f t="shared" ref="BG10:BG56" si="33">X10-AE10</f>
        <v>0</v>
      </c>
    </row>
    <row r="11" spans="1:59" x14ac:dyDescent="0.2">
      <c r="A11" s="116"/>
      <c r="B11" s="157" t="s">
        <v>716</v>
      </c>
      <c r="C11" s="145"/>
      <c r="D11" s="143">
        <f t="shared" si="8"/>
        <v>28</v>
      </c>
      <c r="E11" s="566">
        <v>22</v>
      </c>
      <c r="F11" s="564"/>
      <c r="G11" s="564">
        <v>1</v>
      </c>
      <c r="H11" s="564"/>
      <c r="I11" s="564">
        <v>3</v>
      </c>
      <c r="J11" s="565">
        <v>2</v>
      </c>
      <c r="K11" s="143">
        <f t="shared" si="9"/>
        <v>119</v>
      </c>
      <c r="L11" s="80">
        <v>10</v>
      </c>
      <c r="M11" s="80"/>
      <c r="N11" s="80">
        <v>0</v>
      </c>
      <c r="O11" s="80">
        <v>22</v>
      </c>
      <c r="P11" s="80">
        <v>87</v>
      </c>
      <c r="Q11" s="121">
        <v>0</v>
      </c>
      <c r="R11" s="143">
        <f t="shared" si="10"/>
        <v>147</v>
      </c>
      <c r="S11" s="118">
        <f t="shared" si="11"/>
        <v>32</v>
      </c>
      <c r="T11" s="118">
        <f t="shared" si="12"/>
        <v>0</v>
      </c>
      <c r="U11" s="118">
        <f t="shared" si="13"/>
        <v>1</v>
      </c>
      <c r="V11" s="118">
        <f t="shared" si="14"/>
        <v>22</v>
      </c>
      <c r="W11" s="118">
        <f t="shared" si="15"/>
        <v>90</v>
      </c>
      <c r="X11" s="118">
        <f t="shared" si="16"/>
        <v>2</v>
      </c>
      <c r="Y11" s="143">
        <f t="shared" si="17"/>
        <v>147</v>
      </c>
      <c r="Z11" s="118">
        <f t="shared" si="18"/>
        <v>32</v>
      </c>
      <c r="AA11" s="118">
        <f t="shared" si="19"/>
        <v>0</v>
      </c>
      <c r="AB11" s="119">
        <f t="shared" si="20"/>
        <v>1</v>
      </c>
      <c r="AC11" s="118">
        <f t="shared" si="21"/>
        <v>22</v>
      </c>
      <c r="AD11" s="118">
        <f t="shared" si="22"/>
        <v>90</v>
      </c>
      <c r="AE11" s="120">
        <f t="shared" si="23"/>
        <v>2</v>
      </c>
      <c r="AF11" s="143">
        <f t="shared" si="24"/>
        <v>125</v>
      </c>
      <c r="AG11" s="80">
        <v>23</v>
      </c>
      <c r="AH11" s="80"/>
      <c r="AI11" s="80"/>
      <c r="AJ11" s="80">
        <v>18</v>
      </c>
      <c r="AK11" s="80">
        <v>82</v>
      </c>
      <c r="AL11" s="80">
        <v>2</v>
      </c>
      <c r="AM11" s="119">
        <f t="shared" si="25"/>
        <v>22</v>
      </c>
      <c r="AN11" s="80">
        <v>9</v>
      </c>
      <c r="AO11" s="80"/>
      <c r="AP11" s="80">
        <v>1</v>
      </c>
      <c r="AQ11" s="80">
        <v>4</v>
      </c>
      <c r="AR11" s="80">
        <v>8</v>
      </c>
      <c r="AS11" s="121"/>
      <c r="AT11" s="143">
        <f t="shared" si="26"/>
        <v>134</v>
      </c>
      <c r="AU11" s="80">
        <v>19</v>
      </c>
      <c r="AV11" s="80"/>
      <c r="AW11" s="80">
        <v>1</v>
      </c>
      <c r="AX11" s="80">
        <v>22</v>
      </c>
      <c r="AY11" s="567">
        <v>90</v>
      </c>
      <c r="AZ11" s="121">
        <v>2</v>
      </c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 t="s">
        <v>718</v>
      </c>
      <c r="C12" s="145"/>
      <c r="D12" s="143">
        <f t="shared" si="8"/>
        <v>19</v>
      </c>
      <c r="E12" s="566">
        <v>19</v>
      </c>
      <c r="F12" s="564"/>
      <c r="G12" s="564"/>
      <c r="H12" s="564"/>
      <c r="I12" s="564"/>
      <c r="J12" s="565"/>
      <c r="K12" s="143">
        <f t="shared" si="9"/>
        <v>131</v>
      </c>
      <c r="L12" s="566">
        <v>10</v>
      </c>
      <c r="M12" s="564">
        <v>1</v>
      </c>
      <c r="N12" s="564"/>
      <c r="O12" s="564">
        <v>12</v>
      </c>
      <c r="P12" s="564">
        <v>100</v>
      </c>
      <c r="Q12" s="565">
        <v>8</v>
      </c>
      <c r="R12" s="143">
        <f t="shared" si="10"/>
        <v>150</v>
      </c>
      <c r="S12" s="118">
        <f t="shared" si="11"/>
        <v>29</v>
      </c>
      <c r="T12" s="118">
        <f t="shared" si="12"/>
        <v>1</v>
      </c>
      <c r="U12" s="118">
        <f t="shared" si="13"/>
        <v>0</v>
      </c>
      <c r="V12" s="118">
        <f t="shared" si="14"/>
        <v>12</v>
      </c>
      <c r="W12" s="118">
        <f t="shared" si="15"/>
        <v>100</v>
      </c>
      <c r="X12" s="118">
        <f t="shared" si="16"/>
        <v>8</v>
      </c>
      <c r="Y12" s="143">
        <f t="shared" si="17"/>
        <v>150</v>
      </c>
      <c r="Z12" s="118">
        <f t="shared" si="18"/>
        <v>29</v>
      </c>
      <c r="AA12" s="118">
        <f t="shared" si="19"/>
        <v>1</v>
      </c>
      <c r="AB12" s="119">
        <f t="shared" si="20"/>
        <v>0</v>
      </c>
      <c r="AC12" s="118">
        <f t="shared" si="21"/>
        <v>12</v>
      </c>
      <c r="AD12" s="118">
        <f t="shared" si="22"/>
        <v>100</v>
      </c>
      <c r="AE12" s="120">
        <f t="shared" si="23"/>
        <v>8</v>
      </c>
      <c r="AF12" s="143">
        <f t="shared" si="24"/>
        <v>127</v>
      </c>
      <c r="AG12" s="80">
        <v>19</v>
      </c>
      <c r="AH12" s="80"/>
      <c r="AI12" s="80"/>
      <c r="AJ12" s="80">
        <v>9</v>
      </c>
      <c r="AK12" s="80">
        <v>91</v>
      </c>
      <c r="AL12" s="80">
        <v>8</v>
      </c>
      <c r="AM12" s="119">
        <f t="shared" si="25"/>
        <v>23</v>
      </c>
      <c r="AN12" s="80">
        <v>10</v>
      </c>
      <c r="AO12" s="80">
        <v>1</v>
      </c>
      <c r="AP12" s="80"/>
      <c r="AQ12" s="80">
        <v>3</v>
      </c>
      <c r="AR12" s="80">
        <v>9</v>
      </c>
      <c r="AS12" s="121"/>
      <c r="AT12" s="143">
        <f t="shared" si="26"/>
        <v>131</v>
      </c>
      <c r="AU12" s="80">
        <v>11</v>
      </c>
      <c r="AV12" s="80"/>
      <c r="AW12" s="80"/>
      <c r="AX12" s="80">
        <v>12</v>
      </c>
      <c r="AY12" s="567">
        <v>100</v>
      </c>
      <c r="AZ12" s="121">
        <v>8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717</v>
      </c>
      <c r="C13" s="145"/>
      <c r="D13" s="143">
        <f t="shared" si="8"/>
        <v>7</v>
      </c>
      <c r="E13" s="146">
        <v>6</v>
      </c>
      <c r="F13" s="80"/>
      <c r="G13" s="80"/>
      <c r="H13" s="80"/>
      <c r="I13" s="80"/>
      <c r="J13" s="121">
        <v>1</v>
      </c>
      <c r="K13" s="143">
        <f>L13+M13+N13+O13+P13+Q13</f>
        <v>98</v>
      </c>
      <c r="L13" s="80">
        <v>11</v>
      </c>
      <c r="M13" s="80">
        <v>1</v>
      </c>
      <c r="N13" s="80">
        <v>1</v>
      </c>
      <c r="O13" s="80">
        <v>16</v>
      </c>
      <c r="P13" s="80">
        <v>66</v>
      </c>
      <c r="Q13" s="121">
        <v>3</v>
      </c>
      <c r="R13" s="143">
        <f t="shared" si="10"/>
        <v>105</v>
      </c>
      <c r="S13" s="118">
        <f t="shared" ref="S13:W14" si="34">E13+L13</f>
        <v>17</v>
      </c>
      <c r="T13" s="118">
        <f t="shared" si="34"/>
        <v>1</v>
      </c>
      <c r="U13" s="118">
        <f t="shared" si="34"/>
        <v>1</v>
      </c>
      <c r="V13" s="118">
        <f t="shared" si="34"/>
        <v>16</v>
      </c>
      <c r="W13" s="118">
        <f t="shared" si="34"/>
        <v>66</v>
      </c>
      <c r="X13" s="118">
        <f t="shared" si="16"/>
        <v>4</v>
      </c>
      <c r="Y13" s="143">
        <f t="shared" si="17"/>
        <v>105</v>
      </c>
      <c r="Z13" s="118">
        <f t="shared" si="18"/>
        <v>17</v>
      </c>
      <c r="AA13" s="118">
        <f t="shared" si="19"/>
        <v>1</v>
      </c>
      <c r="AB13" s="119">
        <f t="shared" si="20"/>
        <v>1</v>
      </c>
      <c r="AC13" s="118">
        <f t="shared" si="21"/>
        <v>16</v>
      </c>
      <c r="AD13" s="118">
        <f t="shared" si="22"/>
        <v>66</v>
      </c>
      <c r="AE13" s="120">
        <f t="shared" si="23"/>
        <v>4</v>
      </c>
      <c r="AF13" s="143">
        <f t="shared" si="24"/>
        <v>83</v>
      </c>
      <c r="AG13" s="80">
        <v>10</v>
      </c>
      <c r="AH13" s="80">
        <v>1</v>
      </c>
      <c r="AI13" s="80">
        <v>1</v>
      </c>
      <c r="AJ13" s="80">
        <v>7</v>
      </c>
      <c r="AK13" s="80">
        <v>61</v>
      </c>
      <c r="AL13" s="80">
        <v>3</v>
      </c>
      <c r="AM13" s="119">
        <f t="shared" si="25"/>
        <v>22</v>
      </c>
      <c r="AN13" s="80">
        <v>7</v>
      </c>
      <c r="AO13" s="80"/>
      <c r="AP13" s="80"/>
      <c r="AQ13" s="80">
        <v>9</v>
      </c>
      <c r="AR13" s="80">
        <v>5</v>
      </c>
      <c r="AS13" s="121">
        <v>1</v>
      </c>
      <c r="AT13" s="143">
        <f t="shared" si="26"/>
        <v>90</v>
      </c>
      <c r="AU13" s="80">
        <v>6</v>
      </c>
      <c r="AV13" s="80"/>
      <c r="AW13" s="80"/>
      <c r="AX13" s="80">
        <v>15</v>
      </c>
      <c r="AY13" s="567">
        <v>66</v>
      </c>
      <c r="AZ13" s="121">
        <v>3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 t="s">
        <v>719</v>
      </c>
      <c r="C14" s="145"/>
      <c r="D14" s="143">
        <f t="shared" si="8"/>
        <v>4</v>
      </c>
      <c r="E14" s="146">
        <v>4</v>
      </c>
      <c r="F14" s="80"/>
      <c r="G14" s="80">
        <v>0</v>
      </c>
      <c r="H14" s="80">
        <v>0</v>
      </c>
      <c r="I14" s="80">
        <v>0</v>
      </c>
      <c r="J14" s="121">
        <v>0</v>
      </c>
      <c r="K14" s="143">
        <f>L14+M14+N14+O14+P14+Q14</f>
        <v>60</v>
      </c>
      <c r="L14" s="564">
        <v>31</v>
      </c>
      <c r="M14" s="564"/>
      <c r="N14" s="564"/>
      <c r="O14" s="564">
        <v>10</v>
      </c>
      <c r="P14" s="564">
        <v>18</v>
      </c>
      <c r="Q14" s="121">
        <v>1</v>
      </c>
      <c r="R14" s="143">
        <f t="shared" si="10"/>
        <v>64</v>
      </c>
      <c r="S14" s="118">
        <f t="shared" si="34"/>
        <v>35</v>
      </c>
      <c r="T14" s="118">
        <f t="shared" si="34"/>
        <v>0</v>
      </c>
      <c r="U14" s="118">
        <f t="shared" si="34"/>
        <v>0</v>
      </c>
      <c r="V14" s="118">
        <f t="shared" si="34"/>
        <v>10</v>
      </c>
      <c r="W14" s="118">
        <f t="shared" si="34"/>
        <v>18</v>
      </c>
      <c r="X14" s="118">
        <f t="shared" si="16"/>
        <v>1</v>
      </c>
      <c r="Y14" s="143">
        <f t="shared" si="17"/>
        <v>25</v>
      </c>
      <c r="Z14" s="118">
        <f t="shared" si="18"/>
        <v>3</v>
      </c>
      <c r="AA14" s="118">
        <f t="shared" si="19"/>
        <v>0</v>
      </c>
      <c r="AB14" s="119">
        <f t="shared" si="20"/>
        <v>0</v>
      </c>
      <c r="AC14" s="118">
        <f t="shared" si="21"/>
        <v>5</v>
      </c>
      <c r="AD14" s="118">
        <f t="shared" si="22"/>
        <v>17</v>
      </c>
      <c r="AE14" s="120">
        <f t="shared" si="23"/>
        <v>0</v>
      </c>
      <c r="AF14" s="143">
        <f t="shared" si="24"/>
        <v>21</v>
      </c>
      <c r="AG14" s="80">
        <v>1</v>
      </c>
      <c r="AH14" s="80"/>
      <c r="AI14" s="80"/>
      <c r="AJ14" s="80">
        <v>3</v>
      </c>
      <c r="AK14" s="80">
        <v>17</v>
      </c>
      <c r="AL14" s="80"/>
      <c r="AM14" s="119">
        <f t="shared" si="25"/>
        <v>4</v>
      </c>
      <c r="AN14" s="80">
        <v>2</v>
      </c>
      <c r="AO14" s="80"/>
      <c r="AP14" s="80"/>
      <c r="AQ14" s="80">
        <v>2</v>
      </c>
      <c r="AR14" s="80"/>
      <c r="AS14" s="121"/>
      <c r="AT14" s="143">
        <f t="shared" si="26"/>
        <v>25</v>
      </c>
      <c r="AU14" s="80">
        <v>3</v>
      </c>
      <c r="AV14" s="80"/>
      <c r="AW14" s="80"/>
      <c r="AX14" s="80">
        <v>5</v>
      </c>
      <c r="AY14" s="567">
        <v>17</v>
      </c>
      <c r="AZ14" s="121">
        <v>0</v>
      </c>
      <c r="BA14" s="143">
        <f t="shared" si="27"/>
        <v>39</v>
      </c>
      <c r="BB14" s="118">
        <f t="shared" si="28"/>
        <v>32</v>
      </c>
      <c r="BC14" s="118">
        <f t="shared" si="29"/>
        <v>0</v>
      </c>
      <c r="BD14" s="119">
        <f t="shared" si="30"/>
        <v>0</v>
      </c>
      <c r="BE14" s="118">
        <f t="shared" si="31"/>
        <v>5</v>
      </c>
      <c r="BF14" s="118">
        <f t="shared" si="32"/>
        <v>1</v>
      </c>
      <c r="BG14" s="120">
        <f t="shared" si="33"/>
        <v>1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7" t="s">
        <v>59</v>
      </c>
      <c r="AV58" s="757"/>
      <c r="AW58" s="757"/>
      <c r="AX58" s="757"/>
      <c r="AY58" s="757"/>
      <c r="AZ58" s="757"/>
      <c r="BA58" s="757"/>
      <c r="BB58" s="757"/>
      <c r="BC58" s="757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573" t="s">
        <v>738</v>
      </c>
      <c r="AK62" s="128" t="s">
        <v>125</v>
      </c>
      <c r="AL62" s="129"/>
      <c r="AM62" s="130"/>
      <c r="AN62" s="130"/>
      <c r="AO62" s="130"/>
      <c r="AP62" s="130"/>
      <c r="AQ62" s="131" t="s">
        <v>704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572" t="s">
        <v>737</v>
      </c>
      <c r="AM63" s="130"/>
      <c r="AN63" s="130"/>
      <c r="AO63" s="130"/>
      <c r="AP63" s="130"/>
      <c r="AQ63" s="135"/>
      <c r="AR63" s="135"/>
      <c r="AS63" s="135"/>
      <c r="AT63" s="133"/>
      <c r="AW63" s="572" t="s">
        <v>732</v>
      </c>
    </row>
    <row r="64" spans="1:59" x14ac:dyDescent="0.2">
      <c r="AF64" s="76"/>
      <c r="AK64" s="7" t="s">
        <v>43</v>
      </c>
      <c r="AL64" s="76"/>
      <c r="AM64" s="76"/>
      <c r="AN64" s="76"/>
      <c r="AO64" s="76"/>
      <c r="AP64" s="76"/>
      <c r="AQ64" s="7" t="s">
        <v>733</v>
      </c>
      <c r="AR64" s="76"/>
      <c r="AS64" s="76"/>
      <c r="AT64" s="76"/>
      <c r="AU64" s="76"/>
    </row>
    <row r="65" spans="47:49" x14ac:dyDescent="0.2">
      <c r="AU65" s="571"/>
      <c r="AW65" t="s">
        <v>734</v>
      </c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X61" sqref="AX6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37" t="s">
        <v>703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6" t="s">
        <v>255</v>
      </c>
      <c r="AF2" s="836"/>
      <c r="AG2" s="836"/>
      <c r="AH2" s="83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86" t="s">
        <v>236</v>
      </c>
      <c r="B4" s="833" t="s">
        <v>297</v>
      </c>
      <c r="C4" s="800" t="s">
        <v>201</v>
      </c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2"/>
      <c r="AE4" s="800" t="s">
        <v>202</v>
      </c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1"/>
      <c r="AS4" s="801"/>
      <c r="AT4" s="801"/>
      <c r="AU4" s="801"/>
      <c r="AV4" s="801"/>
      <c r="AW4" s="801"/>
      <c r="AX4" s="801"/>
      <c r="AY4" s="801"/>
      <c r="AZ4" s="801"/>
      <c r="BA4" s="801"/>
      <c r="BB4" s="801"/>
      <c r="BC4" s="801"/>
      <c r="BD4" s="801"/>
      <c r="BE4" s="801"/>
      <c r="BF4" s="802"/>
    </row>
    <row r="5" spans="1:58" ht="15.75" customHeight="1" x14ac:dyDescent="0.2">
      <c r="A5" s="787"/>
      <c r="B5" s="834"/>
      <c r="C5" s="794" t="s">
        <v>203</v>
      </c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6"/>
      <c r="AE5" s="794" t="s">
        <v>203</v>
      </c>
      <c r="AF5" s="795"/>
      <c r="AG5" s="795"/>
      <c r="AH5" s="795"/>
      <c r="AI5" s="795"/>
      <c r="AJ5" s="795"/>
      <c r="AK5" s="795"/>
      <c r="AL5" s="795"/>
      <c r="AM5" s="795"/>
      <c r="AN5" s="795"/>
      <c r="AO5" s="795"/>
      <c r="AP5" s="795"/>
      <c r="AQ5" s="795"/>
      <c r="AR5" s="795"/>
      <c r="AS5" s="795"/>
      <c r="AT5" s="795"/>
      <c r="AU5" s="795"/>
      <c r="AV5" s="795"/>
      <c r="AW5" s="795"/>
      <c r="AX5" s="795"/>
      <c r="AY5" s="795"/>
      <c r="AZ5" s="795"/>
      <c r="BA5" s="795"/>
      <c r="BB5" s="795"/>
      <c r="BC5" s="795"/>
      <c r="BD5" s="795"/>
      <c r="BE5" s="795"/>
      <c r="BF5" s="796"/>
    </row>
    <row r="6" spans="1:58" s="67" customFormat="1" ht="24" customHeight="1" x14ac:dyDescent="0.2">
      <c r="A6" s="832"/>
      <c r="B6" s="834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16</v>
      </c>
      <c r="D7" s="118">
        <f>SUM(D8:D49)</f>
        <v>12</v>
      </c>
      <c r="E7" s="118">
        <f t="shared" ref="E7:AD7" si="0">SUM(E8:E49)</f>
        <v>0</v>
      </c>
      <c r="F7" s="118">
        <f t="shared" si="0"/>
        <v>4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3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705</v>
      </c>
      <c r="C8" s="143">
        <f>D8+E8+F8+G8+H8+I8+J8+K8+L8+M8+N8+O8+P8+Q8+R8+S8+T8+U8+V8+W8+X8+Y8+Z8+AA8+AB8+AC8+AD8</f>
        <v>3</v>
      </c>
      <c r="D8" s="80">
        <v>2</v>
      </c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706</v>
      </c>
      <c r="C9" s="143">
        <f t="shared" ref="C9:C49" si="3">D9+E9+F9+G9+H9+I9+J9+K9+L9+M9+N9+O9+P9+Q9+R9+S9+T9+U9+V9+W9+X9+Y9+Z9+AA9+AB9+AC9+AD9</f>
        <v>4</v>
      </c>
      <c r="D9" s="80">
        <v>3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707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708</v>
      </c>
      <c r="C11" s="143">
        <f t="shared" si="3"/>
        <v>5</v>
      </c>
      <c r="D11" s="80">
        <v>4</v>
      </c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3</v>
      </c>
      <c r="AF11" s="80">
        <v>2</v>
      </c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 t="s">
        <v>709</v>
      </c>
      <c r="C12" s="143">
        <f t="shared" si="3"/>
        <v>3</v>
      </c>
      <c r="D12" s="80">
        <v>2</v>
      </c>
      <c r="E12" s="80"/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5</v>
      </c>
      <c r="AF12" s="80"/>
      <c r="AG12" s="80"/>
      <c r="AH12" s="80">
        <v>3</v>
      </c>
      <c r="AI12" s="80"/>
      <c r="AJ12" s="80"/>
      <c r="AK12" s="80"/>
      <c r="AL12" s="80"/>
      <c r="AM12" s="80"/>
      <c r="AN12" s="80"/>
      <c r="AO12" s="80">
        <v>2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7" t="s">
        <v>59</v>
      </c>
      <c r="AW51" s="757"/>
      <c r="AX51" s="757"/>
      <c r="AY51" s="757"/>
      <c r="AZ51" s="757"/>
      <c r="BA51" s="757"/>
      <c r="BB51" s="757"/>
      <c r="BC51" s="757"/>
      <c r="BD51" s="75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735</v>
      </c>
      <c r="AH57" s="128" t="s">
        <v>125</v>
      </c>
      <c r="AI57" s="129"/>
      <c r="AJ57" s="129"/>
      <c r="AK57" s="130"/>
      <c r="AL57" s="130"/>
      <c r="AM57" s="130"/>
      <c r="AN57" s="130"/>
      <c r="AO57" s="131" t="s">
        <v>704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8" t="s">
        <v>737</v>
      </c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  <c r="AU58" s="571" t="s">
        <v>732</v>
      </c>
    </row>
    <row r="59" spans="1:58" ht="14.25" customHeight="1" x14ac:dyDescent="0.2">
      <c r="B59" s="67"/>
      <c r="AE59" s="76"/>
      <c r="AH59" s="7" t="s">
        <v>726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31" t="s">
        <v>312</v>
      </c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831"/>
      <c r="AU60" s="571" t="s">
        <v>734</v>
      </c>
    </row>
    <row r="61" spans="1:58" ht="15.95" customHeight="1" x14ac:dyDescent="0.2">
      <c r="B61" s="831" t="s">
        <v>313</v>
      </c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</row>
    <row r="62" spans="1:58" ht="15.95" customHeight="1" x14ac:dyDescent="0.2">
      <c r="B62" s="830" t="s">
        <v>314</v>
      </c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</row>
    <row r="63" spans="1:58" ht="15.95" customHeight="1" x14ac:dyDescent="0.2">
      <c r="B63" s="829" t="s">
        <v>410</v>
      </c>
      <c r="C63" s="829"/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29"/>
      <c r="X63" s="829"/>
      <c r="Y63" s="829"/>
      <c r="Z63" s="829"/>
    </row>
    <row r="64" spans="1:58" ht="15.95" customHeight="1" x14ac:dyDescent="0.2">
      <c r="B64" s="829" t="s">
        <v>315</v>
      </c>
      <c r="C64" s="829"/>
      <c r="D64" s="829"/>
      <c r="E64" s="82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29"/>
      <c r="X64" s="829"/>
      <c r="Y64" s="829"/>
      <c r="Z64" s="829"/>
    </row>
    <row r="65" spans="2:26" ht="15.95" customHeight="1" x14ac:dyDescent="0.2">
      <c r="B65" s="829" t="s">
        <v>316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  <c r="Y65" s="829"/>
      <c r="Z65" s="829"/>
    </row>
    <row r="66" spans="2:26" ht="15.95" customHeight="1" x14ac:dyDescent="0.2">
      <c r="B66" s="830" t="s">
        <v>317</v>
      </c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</row>
    <row r="67" spans="2:26" ht="15.95" customHeight="1" x14ac:dyDescent="0.2">
      <c r="B67" s="829" t="s">
        <v>318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</row>
    <row r="68" spans="2:26" ht="30" customHeight="1" x14ac:dyDescent="0.2">
      <c r="B68" s="829" t="s">
        <v>319</v>
      </c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</row>
    <row r="69" spans="2:26" ht="30" customHeight="1" x14ac:dyDescent="0.2">
      <c r="B69" s="829" t="s">
        <v>320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29"/>
    </row>
    <row r="70" spans="2:26" ht="15.95" customHeight="1" x14ac:dyDescent="0.2">
      <c r="B70" s="829" t="s">
        <v>321</v>
      </c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</row>
    <row r="71" spans="2:26" ht="15.95" customHeight="1" x14ac:dyDescent="0.2">
      <c r="B71" s="830" t="s">
        <v>322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  <c r="Y71" s="831"/>
      <c r="Z71" s="831"/>
    </row>
    <row r="72" spans="2:26" ht="15.95" customHeight="1" x14ac:dyDescent="0.2">
      <c r="B72" s="835" t="s">
        <v>411</v>
      </c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</row>
    <row r="73" spans="2:26" ht="15.95" customHeight="1" x14ac:dyDescent="0.2">
      <c r="B73" s="829" t="s">
        <v>323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  <c r="Y73" s="829"/>
      <c r="Z73" s="829"/>
    </row>
    <row r="74" spans="2:26" ht="15.95" customHeight="1" x14ac:dyDescent="0.2">
      <c r="B74" s="829" t="s">
        <v>324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  <c r="Y74" s="829"/>
      <c r="Z74" s="829"/>
    </row>
    <row r="75" spans="2:26" ht="15.95" customHeight="1" x14ac:dyDescent="0.2">
      <c r="B75" s="830" t="s">
        <v>325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  <c r="Y75" s="831"/>
      <c r="Z75" s="831"/>
    </row>
    <row r="76" spans="2:26" ht="15.95" customHeight="1" x14ac:dyDescent="0.2">
      <c r="B76" s="829" t="s">
        <v>326</v>
      </c>
      <c r="C76" s="829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</row>
    <row r="77" spans="2:26" ht="30" customHeight="1" x14ac:dyDescent="0.2">
      <c r="B77" s="829" t="s">
        <v>327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  <c r="Y77" s="829"/>
      <c r="Z77" s="829"/>
    </row>
    <row r="78" spans="2:26" ht="30" customHeight="1" x14ac:dyDescent="0.2">
      <c r="B78" s="829" t="s">
        <v>328</v>
      </c>
      <c r="C78" s="829"/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  <c r="Y78" s="829"/>
      <c r="Z78" s="829"/>
    </row>
    <row r="79" spans="2:26" ht="15.95" customHeight="1" x14ac:dyDescent="0.2">
      <c r="B79" s="829" t="s">
        <v>329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</row>
    <row r="80" spans="2:26" ht="15.95" customHeight="1" x14ac:dyDescent="0.2">
      <c r="B80" s="830" t="s">
        <v>330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</row>
    <row r="81" spans="2:26" ht="31.5" customHeight="1" x14ac:dyDescent="0.2">
      <c r="B81" s="829" t="s">
        <v>331</v>
      </c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  <c r="Y81" s="829"/>
      <c r="Z81" s="829"/>
    </row>
    <row r="82" spans="2:26" ht="40.5" customHeight="1" x14ac:dyDescent="0.2">
      <c r="B82" s="829" t="s">
        <v>332</v>
      </c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29"/>
      <c r="X82" s="829"/>
      <c r="Y82" s="829"/>
      <c r="Z82" s="829"/>
    </row>
    <row r="83" spans="2:26" ht="31.5" customHeight="1" x14ac:dyDescent="0.2">
      <c r="B83" s="829" t="s">
        <v>333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29"/>
      <c r="V83" s="829"/>
      <c r="W83" s="829"/>
      <c r="X83" s="829"/>
      <c r="Y83" s="829"/>
      <c r="Z83" s="829"/>
    </row>
    <row r="84" spans="2:26" ht="31.5" customHeight="1" x14ac:dyDescent="0.2">
      <c r="B84" s="829" t="s">
        <v>334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</row>
    <row r="85" spans="2:26" ht="28.5" customHeight="1" x14ac:dyDescent="0.2">
      <c r="B85" s="830" t="s">
        <v>335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  <c r="Y85" s="831"/>
      <c r="Z85" s="831"/>
    </row>
    <row r="86" spans="2:26" ht="45" customHeight="1" x14ac:dyDescent="0.2">
      <c r="B86" s="829" t="s">
        <v>336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829"/>
    </row>
    <row r="87" spans="2:26" ht="45" customHeight="1" x14ac:dyDescent="0.2">
      <c r="B87" s="829" t="s">
        <v>337</v>
      </c>
      <c r="C87" s="829"/>
      <c r="D87" s="829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9"/>
      <c r="P87" s="829"/>
      <c r="Q87" s="829"/>
      <c r="R87" s="829"/>
      <c r="S87" s="829"/>
      <c r="T87" s="829"/>
      <c r="U87" s="829"/>
      <c r="V87" s="829"/>
      <c r="W87" s="829"/>
      <c r="X87" s="829"/>
      <c r="Y87" s="829"/>
      <c r="Z87" s="829"/>
    </row>
    <row r="88" spans="2:26" ht="45" customHeight="1" x14ac:dyDescent="0.2">
      <c r="B88" s="829" t="s">
        <v>338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</row>
    <row r="89" spans="2:26" ht="32.25" customHeight="1" x14ac:dyDescent="0.2">
      <c r="B89" s="829" t="s">
        <v>339</v>
      </c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</row>
    <row r="90" spans="2:26" ht="15.95" customHeight="1" x14ac:dyDescent="0.2">
      <c r="B90" s="830" t="s">
        <v>340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  <c r="Y90" s="831"/>
      <c r="Z90" s="831"/>
    </row>
    <row r="91" spans="2:26" ht="15.95" customHeight="1" x14ac:dyDescent="0.2">
      <c r="B91" s="829" t="s">
        <v>341</v>
      </c>
      <c r="C91" s="829"/>
      <c r="D91" s="829"/>
      <c r="E91" s="82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829"/>
      <c r="Z91" s="829"/>
    </row>
    <row r="92" spans="2:26" ht="15.95" customHeight="1" x14ac:dyDescent="0.2">
      <c r="B92" s="829" t="s">
        <v>342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</row>
    <row r="93" spans="2:26" ht="15.95" customHeight="1" x14ac:dyDescent="0.2">
      <c r="B93" s="829" t="s">
        <v>343</v>
      </c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9" t="s">
        <v>359</v>
      </c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42" t="s">
        <v>236</v>
      </c>
      <c r="B4" s="844" t="s">
        <v>297</v>
      </c>
      <c r="C4" s="847" t="s">
        <v>201</v>
      </c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9"/>
      <c r="AA4" s="847" t="s">
        <v>202</v>
      </c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9"/>
    </row>
    <row r="5" spans="1:50" ht="15" customHeight="1" x14ac:dyDescent="0.2">
      <c r="A5" s="843"/>
      <c r="B5" s="845"/>
      <c r="C5" s="851" t="s">
        <v>203</v>
      </c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3"/>
      <c r="AA5" s="851" t="s">
        <v>203</v>
      </c>
      <c r="AB5" s="852"/>
      <c r="AC5" s="852"/>
      <c r="AD5" s="852"/>
      <c r="AE5" s="852"/>
      <c r="AF5" s="852"/>
      <c r="AG5" s="852"/>
      <c r="AH5" s="852"/>
      <c r="AI5" s="852"/>
      <c r="AJ5" s="852"/>
      <c r="AK5" s="852"/>
      <c r="AL5" s="852"/>
      <c r="AM5" s="852"/>
      <c r="AN5" s="852"/>
      <c r="AO5" s="852"/>
      <c r="AP5" s="852"/>
      <c r="AQ5" s="852"/>
      <c r="AR5" s="852"/>
      <c r="AS5" s="852"/>
      <c r="AT5" s="852"/>
      <c r="AU5" s="852"/>
      <c r="AV5" s="852"/>
      <c r="AW5" s="852"/>
      <c r="AX5" s="853"/>
    </row>
    <row r="6" spans="1:50" s="229" customFormat="1" ht="24" customHeight="1" x14ac:dyDescent="0.2">
      <c r="A6" s="843"/>
      <c r="B6" s="846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361</v>
      </c>
      <c r="J6" s="225" t="s">
        <v>362</v>
      </c>
      <c r="K6" s="225" t="s">
        <v>363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364</v>
      </c>
      <c r="U6" s="226" t="s">
        <v>365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366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361</v>
      </c>
      <c r="AH6" s="225" t="s">
        <v>362</v>
      </c>
      <c r="AI6" s="225" t="s">
        <v>363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364</v>
      </c>
      <c r="AS6" s="226" t="s">
        <v>365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366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50" t="s">
        <v>59</v>
      </c>
      <c r="AR47" s="850"/>
      <c r="AS47" s="850"/>
      <c r="AT47" s="850"/>
      <c r="AU47" s="850"/>
      <c r="AV47" s="850"/>
      <c r="AW47" s="850"/>
      <c r="AX47" s="85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215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216</v>
      </c>
    </row>
    <row r="62" spans="2:50" x14ac:dyDescent="0.2">
      <c r="B62" s="264" t="s">
        <v>217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40" t="s">
        <v>370</v>
      </c>
      <c r="C65" s="840"/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840"/>
      <c r="R65" s="840"/>
      <c r="S65" s="840"/>
      <c r="T65" s="840"/>
      <c r="U65" s="840"/>
      <c r="V65" s="840"/>
      <c r="W65" s="840"/>
      <c r="X65" s="840"/>
    </row>
    <row r="66" spans="2:24" x14ac:dyDescent="0.2">
      <c r="B66" s="840" t="s">
        <v>371</v>
      </c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0"/>
      <c r="T66" s="840"/>
      <c r="U66" s="840"/>
      <c r="V66" s="840"/>
      <c r="W66" s="840"/>
      <c r="X66" s="840"/>
    </row>
    <row r="67" spans="2:24" ht="26.25" customHeight="1" x14ac:dyDescent="0.2">
      <c r="B67" s="841" t="s">
        <v>372</v>
      </c>
      <c r="C67" s="840"/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840"/>
      <c r="X67" s="840"/>
    </row>
    <row r="68" spans="2:24" x14ac:dyDescent="0.2">
      <c r="B68" s="838" t="s">
        <v>373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</row>
    <row r="69" spans="2:24" x14ac:dyDescent="0.2">
      <c r="B69" s="838" t="s">
        <v>374</v>
      </c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8"/>
      <c r="Q69" s="838"/>
      <c r="R69" s="838"/>
      <c r="S69" s="838"/>
      <c r="T69" s="838"/>
      <c r="U69" s="838"/>
      <c r="V69" s="838"/>
      <c r="W69" s="838"/>
      <c r="X69" s="838"/>
    </row>
    <row r="70" spans="2:24" x14ac:dyDescent="0.2">
      <c r="B70" s="838" t="s">
        <v>375</v>
      </c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</row>
    <row r="71" spans="2:24" x14ac:dyDescent="0.2">
      <c r="B71" s="838" t="s">
        <v>376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</row>
    <row r="72" spans="2:24" x14ac:dyDescent="0.2">
      <c r="B72" s="838" t="s">
        <v>377</v>
      </c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  <c r="P72" s="838"/>
      <c r="Q72" s="838"/>
      <c r="R72" s="838"/>
      <c r="S72" s="838"/>
      <c r="T72" s="838"/>
      <c r="U72" s="838"/>
      <c r="V72" s="838"/>
      <c r="W72" s="838"/>
      <c r="X72" s="838"/>
    </row>
    <row r="73" spans="2:24" x14ac:dyDescent="0.2">
      <c r="B73" s="838" t="s">
        <v>378</v>
      </c>
      <c r="C73" s="838"/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838"/>
      <c r="V73" s="838"/>
      <c r="W73" s="838"/>
      <c r="X73" s="838"/>
    </row>
    <row r="74" spans="2:24" ht="26.25" customHeight="1" x14ac:dyDescent="0.2">
      <c r="B74" s="841" t="s">
        <v>379</v>
      </c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0"/>
      <c r="W74" s="840"/>
      <c r="X74" s="840"/>
    </row>
    <row r="75" spans="2:24" x14ac:dyDescent="0.2">
      <c r="B75" s="838" t="s">
        <v>380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</row>
    <row r="76" spans="2:24" x14ac:dyDescent="0.2">
      <c r="B76" s="838" t="s">
        <v>381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</row>
    <row r="77" spans="2:24" x14ac:dyDescent="0.2">
      <c r="B77" s="838" t="s">
        <v>382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838"/>
      <c r="V77" s="838"/>
      <c r="W77" s="838"/>
      <c r="X77" s="838"/>
    </row>
    <row r="78" spans="2:24" x14ac:dyDescent="0.2">
      <c r="B78" s="838" t="s">
        <v>383</v>
      </c>
      <c r="C78" s="838"/>
      <c r="D78" s="838"/>
      <c r="E78" s="838"/>
      <c r="F78" s="838"/>
      <c r="G78" s="838"/>
      <c r="H78" s="838"/>
      <c r="I78" s="838"/>
      <c r="J78" s="838"/>
      <c r="K78" s="838"/>
      <c r="L78" s="838"/>
      <c r="M78" s="838"/>
      <c r="N78" s="838"/>
      <c r="O78" s="838"/>
      <c r="P78" s="838"/>
      <c r="Q78" s="838"/>
      <c r="R78" s="838"/>
      <c r="S78" s="838"/>
      <c r="T78" s="838"/>
      <c r="U78" s="838"/>
      <c r="V78" s="838"/>
      <c r="W78" s="838"/>
      <c r="X78" s="838"/>
    </row>
    <row r="79" spans="2:24" x14ac:dyDescent="0.2">
      <c r="B79" s="838" t="s">
        <v>384</v>
      </c>
      <c r="C79" s="838"/>
      <c r="D79" s="838"/>
      <c r="E79" s="838"/>
      <c r="F79" s="838"/>
      <c r="G79" s="838"/>
      <c r="H79" s="838"/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  <c r="T79" s="838"/>
      <c r="U79" s="838"/>
      <c r="V79" s="838"/>
      <c r="W79" s="838"/>
      <c r="X79" s="838"/>
    </row>
    <row r="80" spans="2:24" ht="42" customHeight="1" x14ac:dyDescent="0.2">
      <c r="B80" s="841" t="s">
        <v>385</v>
      </c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840"/>
    </row>
    <row r="81" spans="2:24" x14ac:dyDescent="0.2">
      <c r="B81" s="838" t="s">
        <v>386</v>
      </c>
      <c r="C81" s="838"/>
      <c r="D81" s="838"/>
      <c r="E81" s="838"/>
      <c r="F81" s="838"/>
      <c r="G81" s="838"/>
      <c r="H81" s="838"/>
      <c r="I81" s="838"/>
      <c r="J81" s="838"/>
      <c r="K81" s="838"/>
      <c r="L81" s="838"/>
      <c r="M81" s="838"/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</row>
    <row r="82" spans="2:24" x14ac:dyDescent="0.2">
      <c r="B82" s="838" t="s">
        <v>387</v>
      </c>
      <c r="C82" s="838"/>
      <c r="D82" s="838"/>
      <c r="E82" s="838"/>
      <c r="F82" s="838"/>
      <c r="G82" s="838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</row>
    <row r="83" spans="2:24" x14ac:dyDescent="0.2">
      <c r="B83" s="838" t="s">
        <v>388</v>
      </c>
      <c r="C83" s="838"/>
      <c r="D83" s="838"/>
      <c r="E83" s="838"/>
      <c r="F83" s="838"/>
      <c r="G83" s="838"/>
      <c r="H83" s="838"/>
      <c r="I83" s="838"/>
      <c r="J83" s="838"/>
      <c r="K83" s="838"/>
      <c r="L83" s="838"/>
      <c r="M83" s="838"/>
      <c r="N83" s="838"/>
      <c r="O83" s="838"/>
      <c r="P83" s="838"/>
      <c r="Q83" s="838"/>
      <c r="R83" s="838"/>
      <c r="S83" s="838"/>
      <c r="T83" s="838"/>
      <c r="U83" s="838"/>
      <c r="V83" s="838"/>
      <c r="W83" s="838"/>
      <c r="X83" s="838"/>
    </row>
    <row r="84" spans="2:24" x14ac:dyDescent="0.2">
      <c r="B84" s="838" t="s">
        <v>389</v>
      </c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</row>
    <row r="85" spans="2:24" x14ac:dyDescent="0.2">
      <c r="B85" s="838" t="s">
        <v>390</v>
      </c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  <c r="O85" s="838"/>
      <c r="P85" s="838"/>
      <c r="Q85" s="838"/>
      <c r="R85" s="838"/>
      <c r="S85" s="838"/>
      <c r="T85" s="838"/>
      <c r="U85" s="838"/>
      <c r="V85" s="838"/>
      <c r="W85" s="838"/>
      <c r="X85" s="838"/>
    </row>
    <row r="86" spans="2:24" ht="25.5" customHeight="1" x14ac:dyDescent="0.2">
      <c r="B86" s="841" t="s">
        <v>391</v>
      </c>
      <c r="C86" s="840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P86" s="840"/>
      <c r="Q86" s="840"/>
      <c r="R86" s="840"/>
      <c r="S86" s="840"/>
      <c r="T86" s="840"/>
      <c r="U86" s="840"/>
      <c r="V86" s="840"/>
      <c r="W86" s="840"/>
      <c r="X86" s="840"/>
    </row>
    <row r="87" spans="2:24" x14ac:dyDescent="0.2">
      <c r="B87" s="838" t="s">
        <v>392</v>
      </c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</row>
    <row r="88" spans="2:24" x14ac:dyDescent="0.2">
      <c r="B88" s="838" t="s">
        <v>393</v>
      </c>
      <c r="C88" s="838"/>
      <c r="D88" s="838"/>
      <c r="E88" s="838"/>
      <c r="F88" s="838"/>
      <c r="G88" s="838"/>
      <c r="H88" s="838"/>
      <c r="I88" s="838"/>
      <c r="J88" s="838"/>
      <c r="K88" s="838"/>
      <c r="L88" s="838"/>
      <c r="M88" s="838"/>
      <c r="N88" s="838"/>
      <c r="O88" s="838"/>
      <c r="P88" s="838"/>
      <c r="Q88" s="838"/>
      <c r="R88" s="838"/>
      <c r="S88" s="838"/>
      <c r="T88" s="838"/>
      <c r="U88" s="838"/>
      <c r="V88" s="838"/>
      <c r="W88" s="838"/>
      <c r="X88" s="838"/>
    </row>
    <row r="89" spans="2:24" ht="24.75" customHeight="1" x14ac:dyDescent="0.2">
      <c r="B89" s="838" t="s">
        <v>394</v>
      </c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  <c r="O89" s="838"/>
      <c r="P89" s="838"/>
      <c r="Q89" s="838"/>
      <c r="R89" s="838"/>
      <c r="S89" s="838"/>
      <c r="T89" s="838"/>
      <c r="U89" s="838"/>
      <c r="V89" s="838"/>
      <c r="W89" s="838"/>
      <c r="X89" s="838"/>
    </row>
    <row r="90" spans="2:24" x14ac:dyDescent="0.2">
      <c r="B90" s="838" t="s">
        <v>395</v>
      </c>
      <c r="C90" s="838"/>
      <c r="D90" s="838"/>
      <c r="E90" s="838"/>
      <c r="F90" s="838"/>
      <c r="G90" s="838"/>
      <c r="H90" s="838"/>
      <c r="I90" s="838"/>
      <c r="J90" s="838"/>
      <c r="K90" s="838"/>
      <c r="L90" s="838"/>
      <c r="M90" s="838"/>
      <c r="N90" s="838"/>
      <c r="O90" s="838"/>
      <c r="P90" s="838"/>
      <c r="Q90" s="838"/>
      <c r="R90" s="838"/>
      <c r="S90" s="838"/>
      <c r="T90" s="838"/>
      <c r="U90" s="838"/>
      <c r="V90" s="838"/>
      <c r="W90" s="838"/>
      <c r="X90" s="838"/>
    </row>
    <row r="91" spans="2:24" x14ac:dyDescent="0.2">
      <c r="B91" s="838" t="s">
        <v>396</v>
      </c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hhristov</cp:lastModifiedBy>
  <cp:lastPrinted>2022-02-08T07:50:39Z</cp:lastPrinted>
  <dcterms:created xsi:type="dcterms:W3CDTF">2005-03-22T15:35:28Z</dcterms:created>
  <dcterms:modified xsi:type="dcterms:W3CDTF">2022-02-08T07:55:05Z</dcterms:modified>
</cp:coreProperties>
</file>